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ocuments\2022\Financijski izvještaji 2022\"/>
    </mc:Choice>
  </mc:AlternateContent>
  <xr:revisionPtr revIDLastSave="0" documentId="13_ncr:1_{1EABFEFE-1F0B-4269-9DAA-642BF7A2C3C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F285" i="9"/>
  <c r="E285" i="9"/>
  <c r="B285" i="9" s="1"/>
  <c r="H284" i="9"/>
  <c r="G284" i="9"/>
  <c r="E284" i="9" s="1"/>
  <c r="B284" i="9" s="1"/>
  <c r="F284" i="9"/>
  <c r="H283" i="9"/>
  <c r="G283" i="9"/>
  <c r="F283" i="9"/>
  <c r="F282" i="9"/>
  <c r="H281" i="9"/>
  <c r="G281" i="9"/>
  <c r="F281" i="9"/>
  <c r="E281" i="9"/>
  <c r="B281" i="9" s="1"/>
  <c r="H280" i="9"/>
  <c r="E280" i="9" s="1"/>
  <c r="G280" i="9"/>
  <c r="F280" i="9"/>
  <c r="F275" i="9" s="1"/>
  <c r="H279" i="9"/>
  <c r="G279" i="9"/>
  <c r="F279" i="9"/>
  <c r="F278" i="9"/>
  <c r="F277" i="9"/>
  <c r="F276" i="9"/>
  <c r="L274" i="9"/>
  <c r="F274" i="9" s="1"/>
  <c r="H274" i="9"/>
  <c r="I273" i="9"/>
  <c r="H273" i="9"/>
  <c r="F273" i="9"/>
  <c r="E272" i="9"/>
  <c r="M271" i="9"/>
  <c r="L271" i="9"/>
  <c r="F271" i="9" s="1"/>
  <c r="B271" i="9" s="1"/>
  <c r="E271" i="9"/>
  <c r="M270" i="9"/>
  <c r="L270" i="9"/>
  <c r="E270" i="9"/>
  <c r="M269" i="9"/>
  <c r="F269" i="9" s="1"/>
  <c r="L269" i="9"/>
  <c r="E269" i="9"/>
  <c r="M268" i="9"/>
  <c r="L268" i="9"/>
  <c r="F268" i="9"/>
  <c r="E268" i="9"/>
  <c r="M267" i="9"/>
  <c r="L267" i="9"/>
  <c r="F267" i="9" s="1"/>
  <c r="B267" i="9" s="1"/>
  <c r="E267" i="9"/>
  <c r="M266" i="9"/>
  <c r="L266" i="9"/>
  <c r="F266" i="9" s="1"/>
  <c r="E266" i="9"/>
  <c r="B266" i="9"/>
  <c r="M265" i="9"/>
  <c r="F265" i="9" s="1"/>
  <c r="L265" i="9"/>
  <c r="E265" i="9"/>
  <c r="B265" i="9" s="1"/>
  <c r="M264" i="9"/>
  <c r="L264" i="9"/>
  <c r="F264" i="9"/>
  <c r="E264" i="9"/>
  <c r="B264" i="9" s="1"/>
  <c r="M263" i="9"/>
  <c r="L263" i="9"/>
  <c r="F263" i="9" s="1"/>
  <c r="B263" i="9" s="1"/>
  <c r="E263" i="9"/>
  <c r="M262" i="9"/>
  <c r="L262" i="9"/>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E246" i="9"/>
  <c r="M245" i="9"/>
  <c r="L245" i="9"/>
  <c r="F245" i="9"/>
  <c r="E245" i="9"/>
  <c r="B245" i="9" s="1"/>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M239" i="9"/>
  <c r="L239" i="9"/>
  <c r="F239" i="9" s="1"/>
  <c r="B239" i="9" s="1"/>
  <c r="E239" i="9"/>
  <c r="M238" i="9"/>
  <c r="L238" i="9"/>
  <c r="F238" i="9" s="1"/>
  <c r="B238" i="9" s="1"/>
  <c r="E238" i="9"/>
  <c r="M237" i="9"/>
  <c r="L237" i="9"/>
  <c r="F237" i="9"/>
  <c r="E237" i="9"/>
  <c r="B237" i="9" s="1"/>
  <c r="M236" i="9"/>
  <c r="L236" i="9"/>
  <c r="F236" i="9"/>
  <c r="E236" i="9"/>
  <c r="M235" i="9"/>
  <c r="L235" i="9"/>
  <c r="F235" i="9" s="1"/>
  <c r="B235" i="9" s="1"/>
  <c r="E235" i="9"/>
  <c r="M234" i="9"/>
  <c r="L234" i="9"/>
  <c r="E234" i="9"/>
  <c r="M233" i="9"/>
  <c r="L233" i="9"/>
  <c r="F233" i="9"/>
  <c r="E233" i="9"/>
  <c r="B233" i="9" s="1"/>
  <c r="M232" i="9"/>
  <c r="L232" i="9"/>
  <c r="F232" i="9"/>
  <c r="E232" i="9"/>
  <c r="B232" i="9" s="1"/>
  <c r="M231" i="9"/>
  <c r="L231" i="9"/>
  <c r="F231" i="9" s="1"/>
  <c r="B231" i="9" s="1"/>
  <c r="E231" i="9"/>
  <c r="M230" i="9"/>
  <c r="L230" i="9"/>
  <c r="E230" i="9"/>
  <c r="M229" i="9"/>
  <c r="L229" i="9"/>
  <c r="F229" i="9"/>
  <c r="E229" i="9"/>
  <c r="B229" i="9" s="1"/>
  <c r="M228" i="9"/>
  <c r="L228" i="9"/>
  <c r="F228" i="9"/>
  <c r="E228" i="9"/>
  <c r="B228" i="9" s="1"/>
  <c r="M227" i="9"/>
  <c r="L227" i="9"/>
  <c r="F227" i="9" s="1"/>
  <c r="B227" i="9" s="1"/>
  <c r="E227" i="9"/>
  <c r="M226" i="9"/>
  <c r="L226" i="9"/>
  <c r="F226" i="9" s="1"/>
  <c r="B226" i="9" s="1"/>
  <c r="E226" i="9"/>
  <c r="H225" i="9"/>
  <c r="G225" i="9"/>
  <c r="E225" i="9" s="1"/>
  <c r="B225" i="9" s="1"/>
  <c r="F225" i="9"/>
  <c r="M224" i="9"/>
  <c r="L224" i="9"/>
  <c r="F224" i="9"/>
  <c r="B224" i="9" s="1"/>
  <c r="E224" i="9"/>
  <c r="M223" i="9"/>
  <c r="L223" i="9"/>
  <c r="F223" i="9" s="1"/>
  <c r="B223" i="9" s="1"/>
  <c r="E223" i="9"/>
  <c r="M222" i="9"/>
  <c r="L222" i="9"/>
  <c r="E222" i="9"/>
  <c r="M221" i="9"/>
  <c r="L221" i="9"/>
  <c r="E221" i="9"/>
  <c r="M220" i="9"/>
  <c r="L220" i="9"/>
  <c r="F220" i="9" s="1"/>
  <c r="B220" i="9" s="1"/>
  <c r="E220" i="9"/>
  <c r="M219" i="9"/>
  <c r="L219" i="9"/>
  <c r="E219" i="9"/>
  <c r="M218" i="9"/>
  <c r="L218" i="9"/>
  <c r="E218" i="9"/>
  <c r="M217" i="9"/>
  <c r="L217" i="9"/>
  <c r="E217" i="9"/>
  <c r="M216" i="9"/>
  <c r="L216" i="9"/>
  <c r="E216" i="9"/>
  <c r="M215" i="9"/>
  <c r="L215" i="9"/>
  <c r="F215" i="9" s="1"/>
  <c r="E215" i="9"/>
  <c r="B215" i="9" s="1"/>
  <c r="M214" i="9"/>
  <c r="F214" i="9" s="1"/>
  <c r="B214" i="9" s="1"/>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G53" i="9"/>
  <c r="F53" i="9"/>
  <c r="B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B47" i="9" s="1"/>
  <c r="F47" i="9"/>
  <c r="H46" i="9"/>
  <c r="G46" i="9"/>
  <c r="F46" i="9"/>
  <c r="H45" i="9"/>
  <c r="G45" i="9"/>
  <c r="F45" i="9"/>
  <c r="H44" i="9"/>
  <c r="E44" i="9" s="1"/>
  <c r="B44" i="9" s="1"/>
  <c r="G44" i="9"/>
  <c r="F44" i="9"/>
  <c r="H43" i="9"/>
  <c r="E43" i="9" s="1"/>
  <c r="B43" i="9" s="1"/>
  <c r="G43" i="9"/>
  <c r="F43" i="9"/>
  <c r="H42" i="9"/>
  <c r="G42" i="9"/>
  <c r="F42" i="9"/>
  <c r="H41" i="9"/>
  <c r="G41" i="9"/>
  <c r="F41" i="9"/>
  <c r="H40" i="9"/>
  <c r="G40" i="9"/>
  <c r="F40" i="9"/>
  <c r="H39" i="9"/>
  <c r="G39" i="9"/>
  <c r="F39" i="9"/>
  <c r="H38" i="9"/>
  <c r="G38" i="9"/>
  <c r="E38" i="9" s="1"/>
  <c r="F38" i="9"/>
  <c r="H37" i="9"/>
  <c r="G37" i="9"/>
  <c r="F37" i="9"/>
  <c r="H36" i="9"/>
  <c r="E36" i="9" s="1"/>
  <c r="B36" i="9" s="1"/>
  <c r="G36" i="9"/>
  <c r="F36" i="9"/>
  <c r="H35" i="9"/>
  <c r="G35" i="9"/>
  <c r="F35" i="9"/>
  <c r="E35" i="9"/>
  <c r="B35" i="9" s="1"/>
  <c r="H34" i="9"/>
  <c r="G34" i="9"/>
  <c r="E34" i="9" s="1"/>
  <c r="B34" i="9" s="1"/>
  <c r="F34" i="9"/>
  <c r="H33" i="9"/>
  <c r="G33" i="9"/>
  <c r="E33" i="9" s="1"/>
  <c r="B33" i="9" s="1"/>
  <c r="F33" i="9"/>
  <c r="H32" i="9"/>
  <c r="E32" i="9" s="1"/>
  <c r="G32" i="9"/>
  <c r="F32" i="9"/>
  <c r="B32" i="9"/>
  <c r="H31" i="9"/>
  <c r="G31" i="9"/>
  <c r="F31" i="9"/>
  <c r="E31" i="9"/>
  <c r="B31" i="9" s="1"/>
  <c r="H30" i="9"/>
  <c r="G30" i="9"/>
  <c r="E30" i="9" s="1"/>
  <c r="F30" i="9"/>
  <c r="H29" i="9"/>
  <c r="G29" i="9"/>
  <c r="F29" i="9"/>
  <c r="H28" i="9"/>
  <c r="E28" i="9" s="1"/>
  <c r="B28" i="9" s="1"/>
  <c r="G28" i="9"/>
  <c r="F28" i="9"/>
  <c r="H27" i="9"/>
  <c r="G27" i="9"/>
  <c r="F27" i="9"/>
  <c r="E27" i="9"/>
  <c r="B27" i="9" s="1"/>
  <c r="H26" i="9"/>
  <c r="G26" i="9"/>
  <c r="F26" i="9"/>
  <c r="H25" i="9"/>
  <c r="G25" i="9"/>
  <c r="E25" i="9" s="1"/>
  <c r="B25" i="9" s="1"/>
  <c r="F25" i="9"/>
  <c r="H24" i="9"/>
  <c r="E24" i="9" s="1"/>
  <c r="G24" i="9"/>
  <c r="F24" i="9"/>
  <c r="B24" i="9"/>
  <c r="H23" i="9"/>
  <c r="G23" i="9"/>
  <c r="F23" i="9"/>
  <c r="E23" i="9"/>
  <c r="B23" i="9" s="1"/>
  <c r="H22" i="9"/>
  <c r="G22" i="9"/>
  <c r="F22" i="9"/>
  <c r="H21" i="9"/>
  <c r="G21" i="9"/>
  <c r="F21" i="9"/>
  <c r="F20" i="9"/>
  <c r="F4" i="9"/>
  <c r="O3" i="9"/>
  <c r="G274" i="9" s="1"/>
  <c r="E274" i="9" s="1"/>
  <c r="I3" i="9"/>
  <c r="G183" i="9" s="1"/>
  <c r="E183" i="9" s="1"/>
  <c r="B183" i="9" s="1"/>
  <c r="H3" i="9"/>
  <c r="G3" i="9"/>
  <c r="D101" i="8"/>
  <c r="I36" i="3" s="1"/>
  <c r="D95" i="8"/>
  <c r="D90" i="8"/>
  <c r="D85" i="8"/>
  <c r="D80" i="8"/>
  <c r="D75" i="8"/>
  <c r="D70" i="8"/>
  <c r="D65" i="8"/>
  <c r="D60" i="8"/>
  <c r="D55" i="8"/>
  <c r="D49" i="8" s="1"/>
  <c r="D43" i="8" s="1"/>
  <c r="I35" i="3" s="1"/>
  <c r="D50" i="8"/>
  <c r="D44" i="8"/>
  <c r="D36" i="8"/>
  <c r="D26" i="8"/>
  <c r="D24" i="8" s="1"/>
  <c r="C1499" i="1" s="1"/>
  <c r="D18" i="8"/>
  <c r="D8" i="8"/>
  <c r="D6" i="8" s="1"/>
  <c r="C1481" i="1" s="1"/>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239" i="5"/>
  <c r="D238" i="5" s="1"/>
  <c r="C1215" i="1" s="1"/>
  <c r="F236" i="5"/>
  <c r="F235" i="5"/>
  <c r="E234" i="5"/>
  <c r="D234" i="5"/>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157" i="1" s="1"/>
  <c r="D180" i="5"/>
  <c r="F179" i="5"/>
  <c r="F178" i="5"/>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D1047"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C1023" i="1"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990"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E593" i="4" s="1"/>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4" i="4"/>
  <c r="F583" i="4"/>
  <c r="F582" i="4"/>
  <c r="F581" i="4"/>
  <c r="E581" i="4"/>
  <c r="D581" i="4"/>
  <c r="E580" i="4"/>
  <c r="E528"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3" i="4" s="1"/>
  <c r="F462" i="4"/>
  <c r="F461" i="4"/>
  <c r="F460" i="4"/>
  <c r="E460" i="4"/>
  <c r="D460" i="4"/>
  <c r="D459" i="4" s="1"/>
  <c r="F459"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E416" i="4"/>
  <c r="E643" i="4" s="1"/>
  <c r="D637" i="1" s="1"/>
  <c r="D416" i="4"/>
  <c r="F411" i="4"/>
  <c r="F410" i="4"/>
  <c r="F409" i="4"/>
  <c r="F406" i="4"/>
  <c r="F405" i="4"/>
  <c r="F404" i="4"/>
  <c r="F403" i="4"/>
  <c r="E402" i="4"/>
  <c r="F402" i="4" s="1"/>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D152" i="4"/>
  <c r="C148" i="1" s="1"/>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7" i="4"/>
  <c r="F126" i="4"/>
  <c r="E125" i="4"/>
  <c r="D125" i="4"/>
  <c r="F125" i="4" s="1"/>
  <c r="F123" i="4"/>
  <c r="F122" i="4"/>
  <c r="F121" i="4"/>
  <c r="F120" i="4"/>
  <c r="E120" i="4"/>
  <c r="D120" i="4"/>
  <c r="F119" i="4"/>
  <c r="F118" i="4"/>
  <c r="F117" i="4"/>
  <c r="F116" i="4"/>
  <c r="F115" i="4"/>
  <c r="F114" i="4"/>
  <c r="F113" i="4"/>
  <c r="E112" i="4"/>
  <c r="D112" i="4"/>
  <c r="C108" i="1" s="1"/>
  <c r="F111" i="4"/>
  <c r="F110" i="4"/>
  <c r="F109" i="4"/>
  <c r="F108" i="4"/>
  <c r="F107" i="4"/>
  <c r="E107" i="4"/>
  <c r="D107" i="4"/>
  <c r="E106" i="4"/>
  <c r="D102" i="1" s="1"/>
  <c r="F105" i="4"/>
  <c r="F104" i="4"/>
  <c r="F103" i="4"/>
  <c r="F102" i="4"/>
  <c r="F101" i="4"/>
  <c r="F100" i="4"/>
  <c r="F99" i="4"/>
  <c r="E98" i="4"/>
  <c r="D98" i="4"/>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G1577" i="1"/>
  <c r="C1577" i="1"/>
  <c r="H1577" i="1" s="1"/>
  <c r="C1576" i="1"/>
  <c r="G1576" i="1" s="1"/>
  <c r="H1575" i="1"/>
  <c r="G1575" i="1"/>
  <c r="C1575" i="1"/>
  <c r="C1574" i="1"/>
  <c r="G1574" i="1" s="1"/>
  <c r="G1573" i="1"/>
  <c r="C1573" i="1"/>
  <c r="H1573" i="1" s="1"/>
  <c r="C1572" i="1"/>
  <c r="G1572" i="1" s="1"/>
  <c r="H1571" i="1"/>
  <c r="G1571" i="1"/>
  <c r="C1571" i="1"/>
  <c r="H1570" i="1"/>
  <c r="C1570" i="1"/>
  <c r="G1570" i="1" s="1"/>
  <c r="G1569" i="1"/>
  <c r="C1569" i="1"/>
  <c r="H1569" i="1" s="1"/>
  <c r="H1568" i="1"/>
  <c r="C1568" i="1"/>
  <c r="G1568" i="1" s="1"/>
  <c r="H1567" i="1"/>
  <c r="G1567" i="1"/>
  <c r="C1567" i="1"/>
  <c r="C1566" i="1"/>
  <c r="G1565" i="1"/>
  <c r="C1565" i="1"/>
  <c r="H1565" i="1" s="1"/>
  <c r="C1564" i="1"/>
  <c r="H1563" i="1"/>
  <c r="G1563" i="1"/>
  <c r="C1563" i="1"/>
  <c r="H1562" i="1"/>
  <c r="C1562" i="1"/>
  <c r="G1562" i="1" s="1"/>
  <c r="G1561" i="1"/>
  <c r="C1561" i="1"/>
  <c r="H1561" i="1" s="1"/>
  <c r="H1560" i="1"/>
  <c r="C1560" i="1"/>
  <c r="G1560" i="1" s="1"/>
  <c r="H1559" i="1"/>
  <c r="G1559" i="1"/>
  <c r="C1559" i="1"/>
  <c r="C1558" i="1"/>
  <c r="G1558" i="1" s="1"/>
  <c r="G1557" i="1"/>
  <c r="C1557" i="1"/>
  <c r="H1557" i="1" s="1"/>
  <c r="C1556" i="1"/>
  <c r="G1556" i="1" s="1"/>
  <c r="H1555" i="1"/>
  <c r="G1555" i="1"/>
  <c r="C1555" i="1"/>
  <c r="H1554" i="1"/>
  <c r="C1554" i="1"/>
  <c r="G1554" i="1" s="1"/>
  <c r="G1553" i="1"/>
  <c r="C1553" i="1"/>
  <c r="H1553" i="1" s="1"/>
  <c r="H1552" i="1"/>
  <c r="C1552" i="1"/>
  <c r="G1552" i="1" s="1"/>
  <c r="H1551" i="1"/>
  <c r="G1551" i="1"/>
  <c r="C1551" i="1"/>
  <c r="C1550" i="1"/>
  <c r="G1549" i="1"/>
  <c r="C1549" i="1"/>
  <c r="H1549" i="1" s="1"/>
  <c r="C1548" i="1"/>
  <c r="H1547" i="1"/>
  <c r="G1547" i="1"/>
  <c r="C1547" i="1"/>
  <c r="H1546" i="1"/>
  <c r="C1546" i="1"/>
  <c r="G1546" i="1" s="1"/>
  <c r="G1545" i="1"/>
  <c r="C1545" i="1"/>
  <c r="H1545" i="1" s="1"/>
  <c r="H1544" i="1"/>
  <c r="C1544" i="1"/>
  <c r="G1544" i="1" s="1"/>
  <c r="H1543" i="1"/>
  <c r="G1543" i="1"/>
  <c r="C1543" i="1"/>
  <c r="C1542" i="1"/>
  <c r="G1542" i="1" s="1"/>
  <c r="G1541" i="1"/>
  <c r="C1541" i="1"/>
  <c r="H1541" i="1" s="1"/>
  <c r="C1540" i="1"/>
  <c r="G1540" i="1" s="1"/>
  <c r="H1539" i="1"/>
  <c r="G1539" i="1"/>
  <c r="C1539" i="1"/>
  <c r="H1538" i="1"/>
  <c r="C1538" i="1"/>
  <c r="G1538" i="1" s="1"/>
  <c r="G1537" i="1"/>
  <c r="C1537" i="1"/>
  <c r="H1537" i="1" s="1"/>
  <c r="H1536" i="1"/>
  <c r="C1536" i="1"/>
  <c r="G1536" i="1" s="1"/>
  <c r="H1535" i="1"/>
  <c r="G1535" i="1"/>
  <c r="C1535" i="1"/>
  <c r="C1534" i="1"/>
  <c r="G1533" i="1"/>
  <c r="C1533" i="1"/>
  <c r="H1533" i="1" s="1"/>
  <c r="C1532" i="1"/>
  <c r="H1531" i="1"/>
  <c r="G1531" i="1"/>
  <c r="C1531" i="1"/>
  <c r="H1530" i="1"/>
  <c r="C1530" i="1"/>
  <c r="G1530" i="1" s="1"/>
  <c r="G1529" i="1"/>
  <c r="C1529" i="1"/>
  <c r="H1529" i="1" s="1"/>
  <c r="H1528" i="1"/>
  <c r="C1528" i="1"/>
  <c r="G1528" i="1" s="1"/>
  <c r="H1527" i="1"/>
  <c r="G1527" i="1"/>
  <c r="C1527" i="1"/>
  <c r="C1526" i="1"/>
  <c r="G1526" i="1" s="1"/>
  <c r="G1525" i="1"/>
  <c r="C1525" i="1"/>
  <c r="H1525" i="1" s="1"/>
  <c r="C1524" i="1"/>
  <c r="G1524" i="1" s="1"/>
  <c r="H1523" i="1"/>
  <c r="G1523" i="1"/>
  <c r="C1523" i="1"/>
  <c r="H1522" i="1"/>
  <c r="C1522" i="1"/>
  <c r="G1522" i="1" s="1"/>
  <c r="G1521" i="1"/>
  <c r="C1521" i="1"/>
  <c r="H1521" i="1" s="1"/>
  <c r="H1520" i="1"/>
  <c r="C1520" i="1"/>
  <c r="G1520" i="1" s="1"/>
  <c r="H1519" i="1"/>
  <c r="G1519" i="1"/>
  <c r="C1519" i="1"/>
  <c r="C1518" i="1"/>
  <c r="C1516" i="1"/>
  <c r="H1515" i="1"/>
  <c r="G1515" i="1"/>
  <c r="C1515" i="1"/>
  <c r="H1514" i="1"/>
  <c r="C1514" i="1"/>
  <c r="G1514" i="1" s="1"/>
  <c r="C1513" i="1"/>
  <c r="C1512" i="1"/>
  <c r="G1512" i="1" s="1"/>
  <c r="H1511" i="1"/>
  <c r="G1511" i="1"/>
  <c r="C1511" i="1"/>
  <c r="C1510" i="1"/>
  <c r="C1509" i="1"/>
  <c r="H1509" i="1" s="1"/>
  <c r="C1508" i="1"/>
  <c r="H1507" i="1"/>
  <c r="G1507" i="1"/>
  <c r="C1507" i="1"/>
  <c r="H1506" i="1"/>
  <c r="C1506" i="1"/>
  <c r="G1506" i="1" s="1"/>
  <c r="C1505" i="1"/>
  <c r="C1504" i="1"/>
  <c r="G1504" i="1" s="1"/>
  <c r="C1503" i="1"/>
  <c r="H1503" i="1" s="1"/>
  <c r="C1502" i="1"/>
  <c r="C1501" i="1"/>
  <c r="H1501" i="1" s="1"/>
  <c r="C1500" i="1"/>
  <c r="H1498" i="1"/>
  <c r="C1498" i="1"/>
  <c r="G1498" i="1" s="1"/>
  <c r="C1497" i="1"/>
  <c r="C1496" i="1"/>
  <c r="G1496" i="1" s="1"/>
  <c r="H1495" i="1"/>
  <c r="G1495" i="1"/>
  <c r="C1495" i="1"/>
  <c r="C1494" i="1"/>
  <c r="C1493" i="1"/>
  <c r="H1493" i="1" s="1"/>
  <c r="C1492" i="1"/>
  <c r="C1491" i="1"/>
  <c r="G1491" i="1" s="1"/>
  <c r="H1490" i="1"/>
  <c r="C1490" i="1"/>
  <c r="G1490" i="1" s="1"/>
  <c r="C1489" i="1"/>
  <c r="C1488" i="1"/>
  <c r="G1488" i="1" s="1"/>
  <c r="H1487" i="1"/>
  <c r="G1487" i="1"/>
  <c r="C1487" i="1"/>
  <c r="C1486" i="1"/>
  <c r="C1485" i="1"/>
  <c r="H1485" i="1" s="1"/>
  <c r="C1484" i="1"/>
  <c r="H1482" i="1"/>
  <c r="C1482" i="1"/>
  <c r="G1482" i="1" s="1"/>
  <c r="C1480" i="1"/>
  <c r="G1480" i="1" s="1"/>
  <c r="D1479" i="1"/>
  <c r="C1479" i="1"/>
  <c r="D1478" i="1"/>
  <c r="C1478" i="1"/>
  <c r="D1477" i="1"/>
  <c r="G1477" i="1" s="1"/>
  <c r="C1477" i="1"/>
  <c r="G1476" i="1"/>
  <c r="D1476" i="1"/>
  <c r="C1476" i="1"/>
  <c r="J1476" i="1" s="1"/>
  <c r="G1475" i="1"/>
  <c r="D1475" i="1"/>
  <c r="C1475" i="1"/>
  <c r="H1475" i="1" s="1"/>
  <c r="D1474" i="1"/>
  <c r="C1474" i="1"/>
  <c r="D1473" i="1"/>
  <c r="C1473" i="1"/>
  <c r="D1472" i="1"/>
  <c r="G1472" i="1" s="1"/>
  <c r="C1472" i="1"/>
  <c r="G1471" i="1"/>
  <c r="D1471" i="1"/>
  <c r="C1471" i="1"/>
  <c r="J1471" i="1" s="1"/>
  <c r="G1470" i="1"/>
  <c r="D1470" i="1"/>
  <c r="C1470" i="1"/>
  <c r="H1470" i="1" s="1"/>
  <c r="G1469" i="1"/>
  <c r="D1469" i="1"/>
  <c r="C1469" i="1"/>
  <c r="H1469" i="1" s="1"/>
  <c r="D1468" i="1"/>
  <c r="C1468" i="1"/>
  <c r="D1467" i="1"/>
  <c r="C1467" i="1"/>
  <c r="D1466" i="1"/>
  <c r="G1466" i="1" s="1"/>
  <c r="C1466" i="1"/>
  <c r="G1465" i="1"/>
  <c r="D1465" i="1"/>
  <c r="C1465" i="1"/>
  <c r="J1465" i="1" s="1"/>
  <c r="D1464" i="1"/>
  <c r="C1464" i="1"/>
  <c r="D1463" i="1"/>
  <c r="C1463" i="1"/>
  <c r="D1462" i="1"/>
  <c r="G1462" i="1" s="1"/>
  <c r="C1462" i="1"/>
  <c r="D1461" i="1"/>
  <c r="C1461" i="1"/>
  <c r="H1460" i="1"/>
  <c r="G1460" i="1"/>
  <c r="D1460" i="1"/>
  <c r="C1460" i="1"/>
  <c r="J1460" i="1" s="1"/>
  <c r="G1459" i="1"/>
  <c r="I1459" i="1" s="1"/>
  <c r="D1459" i="1"/>
  <c r="C1459" i="1"/>
  <c r="H1459" i="1" s="1"/>
  <c r="H1458" i="1"/>
  <c r="D1458" i="1"/>
  <c r="C1458" i="1"/>
  <c r="J1458" i="1" s="1"/>
  <c r="J1457" i="1"/>
  <c r="D1457" i="1"/>
  <c r="C1457" i="1"/>
  <c r="H1456" i="1"/>
  <c r="G1456" i="1"/>
  <c r="D1456" i="1"/>
  <c r="C1456" i="1"/>
  <c r="J1456" i="1" s="1"/>
  <c r="G1455" i="1"/>
  <c r="I1455" i="1" s="1"/>
  <c r="D1455" i="1"/>
  <c r="C1455" i="1"/>
  <c r="H1455" i="1" s="1"/>
  <c r="D1454" i="1"/>
  <c r="C1454" i="1"/>
  <c r="D1453" i="1"/>
  <c r="H1452" i="1"/>
  <c r="G1452" i="1"/>
  <c r="I1452" i="1" s="1"/>
  <c r="D1452" i="1"/>
  <c r="C1452" i="1"/>
  <c r="J1452" i="1" s="1"/>
  <c r="G1451" i="1"/>
  <c r="I1451" i="1" s="1"/>
  <c r="D1451" i="1"/>
  <c r="C1451" i="1"/>
  <c r="H1451" i="1" s="1"/>
  <c r="H1450" i="1"/>
  <c r="D1450" i="1"/>
  <c r="C1450" i="1"/>
  <c r="J1450" i="1" s="1"/>
  <c r="J1449" i="1"/>
  <c r="D1449" i="1"/>
  <c r="C1449" i="1"/>
  <c r="H1448" i="1"/>
  <c r="G1448" i="1"/>
  <c r="I1448" i="1" s="1"/>
  <c r="D1448" i="1"/>
  <c r="C1448" i="1"/>
  <c r="J1448" i="1" s="1"/>
  <c r="G1447" i="1"/>
  <c r="I1447" i="1" s="1"/>
  <c r="D1447" i="1"/>
  <c r="C1447" i="1"/>
  <c r="H1447" i="1" s="1"/>
  <c r="H1446" i="1"/>
  <c r="D1446" i="1"/>
  <c r="C1446" i="1"/>
  <c r="J1446" i="1" s="1"/>
  <c r="J1445" i="1"/>
  <c r="D1445" i="1"/>
  <c r="C1445" i="1"/>
  <c r="J1444" i="1"/>
  <c r="D1444" i="1"/>
  <c r="C1444" i="1"/>
  <c r="G1443" i="1"/>
  <c r="D1443" i="1"/>
  <c r="C1443" i="1"/>
  <c r="J1443" i="1" s="1"/>
  <c r="D1442" i="1"/>
  <c r="C1442" i="1"/>
  <c r="G1441" i="1"/>
  <c r="D1441" i="1"/>
  <c r="C1441" i="1"/>
  <c r="J1441" i="1" s="1"/>
  <c r="D1440" i="1"/>
  <c r="C1440" i="1"/>
  <c r="G1439" i="1"/>
  <c r="D1439" i="1"/>
  <c r="C1439" i="1"/>
  <c r="J1439" i="1" s="1"/>
  <c r="G1438" i="1"/>
  <c r="D1438" i="1"/>
  <c r="C1438" i="1"/>
  <c r="H1438" i="1" s="1"/>
  <c r="G1437" i="1"/>
  <c r="D1437" i="1"/>
  <c r="C1437" i="1"/>
  <c r="H1437"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D1393" i="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D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D1266" i="1"/>
  <c r="C1266" i="1"/>
  <c r="H1266" i="1" s="1"/>
  <c r="D1265" i="1"/>
  <c r="C1265" i="1"/>
  <c r="H1265" i="1" s="1"/>
  <c r="D1264" i="1"/>
  <c r="G1264" i="1" s="1"/>
  <c r="C1264" i="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D1240" i="1"/>
  <c r="G1240" i="1" s="1"/>
  <c r="C1240" i="1"/>
  <c r="G1239" i="1"/>
  <c r="D1239" i="1"/>
  <c r="C1239" i="1"/>
  <c r="H1239" i="1" s="1"/>
  <c r="G1238" i="1"/>
  <c r="D1238" i="1"/>
  <c r="C1238" i="1"/>
  <c r="H1238" i="1" s="1"/>
  <c r="D1237" i="1"/>
  <c r="C1237" i="1"/>
  <c r="D1236" i="1"/>
  <c r="C1236" i="1"/>
  <c r="H1236" i="1" s="1"/>
  <c r="D1235" i="1"/>
  <c r="G1234" i="1"/>
  <c r="D1234" i="1"/>
  <c r="C1234" i="1"/>
  <c r="H1234" i="1" s="1"/>
  <c r="D1233" i="1"/>
  <c r="C1233" i="1"/>
  <c r="D1232" i="1"/>
  <c r="C1232" i="1"/>
  <c r="G1231" i="1"/>
  <c r="D1231" i="1"/>
  <c r="C1231" i="1"/>
  <c r="H1231" i="1" s="1"/>
  <c r="G1230" i="1"/>
  <c r="D1230" i="1"/>
  <c r="C1230" i="1"/>
  <c r="H1230" i="1" s="1"/>
  <c r="D1229" i="1"/>
  <c r="C1229" i="1"/>
  <c r="D1228" i="1"/>
  <c r="C1228" i="1"/>
  <c r="H1228" i="1" s="1"/>
  <c r="G1227" i="1"/>
  <c r="D1227" i="1"/>
  <c r="C1227" i="1"/>
  <c r="H1227" i="1" s="1"/>
  <c r="G1226" i="1"/>
  <c r="D1226" i="1"/>
  <c r="C1226" i="1"/>
  <c r="H1226" i="1" s="1"/>
  <c r="D1225" i="1"/>
  <c r="C1225" i="1"/>
  <c r="D1224" i="1"/>
  <c r="C1224" i="1"/>
  <c r="H1224" i="1" s="1"/>
  <c r="D1223" i="1"/>
  <c r="G1223" i="1" s="1"/>
  <c r="C1223" i="1"/>
  <c r="D1221" i="1"/>
  <c r="C1221" i="1"/>
  <c r="D1220" i="1"/>
  <c r="C1220" i="1"/>
  <c r="H1220" i="1" s="1"/>
  <c r="G1219" i="1"/>
  <c r="D1219" i="1"/>
  <c r="C1219" i="1"/>
  <c r="H1219" i="1" s="1"/>
  <c r="G1218" i="1"/>
  <c r="D1218" i="1"/>
  <c r="C1218" i="1"/>
  <c r="H1218" i="1" s="1"/>
  <c r="D1217" i="1"/>
  <c r="C1217" i="1"/>
  <c r="D1216" i="1"/>
  <c r="D1215" i="1"/>
  <c r="D1213" i="1"/>
  <c r="C1213" i="1"/>
  <c r="D1212" i="1"/>
  <c r="C1212" i="1"/>
  <c r="H1212" i="1" s="1"/>
  <c r="G1211" i="1"/>
  <c r="D1211" i="1"/>
  <c r="C1211" i="1"/>
  <c r="H1211" i="1" s="1"/>
  <c r="G1210" i="1"/>
  <c r="D1210" i="1"/>
  <c r="C1210" i="1"/>
  <c r="H1210" i="1" s="1"/>
  <c r="D1209" i="1"/>
  <c r="C1209" i="1"/>
  <c r="D1208" i="1"/>
  <c r="C1208" i="1"/>
  <c r="H1208" i="1" s="1"/>
  <c r="G1207" i="1"/>
  <c r="D1207" i="1"/>
  <c r="C1207" i="1"/>
  <c r="H1207" i="1" s="1"/>
  <c r="G1206" i="1"/>
  <c r="D1206" i="1"/>
  <c r="C1206" i="1"/>
  <c r="H1206" i="1" s="1"/>
  <c r="D1205" i="1"/>
  <c r="C1205" i="1"/>
  <c r="D1204" i="1"/>
  <c r="C1204" i="1"/>
  <c r="H1204" i="1" s="1"/>
  <c r="G1203" i="1"/>
  <c r="D1203" i="1"/>
  <c r="C1203" i="1"/>
  <c r="H1203" i="1" s="1"/>
  <c r="G1202" i="1"/>
  <c r="D1202" i="1"/>
  <c r="C1202" i="1"/>
  <c r="H1202" i="1" s="1"/>
  <c r="D1201" i="1"/>
  <c r="C1201" i="1"/>
  <c r="D1200" i="1"/>
  <c r="C1200" i="1"/>
  <c r="H1200" i="1" s="1"/>
  <c r="G1199" i="1"/>
  <c r="D1199" i="1"/>
  <c r="C1199" i="1"/>
  <c r="H1199" i="1" s="1"/>
  <c r="G1198" i="1"/>
  <c r="D1198" i="1"/>
  <c r="C1198" i="1"/>
  <c r="H1198" i="1" s="1"/>
  <c r="D1197" i="1"/>
  <c r="C1197" i="1"/>
  <c r="D1196" i="1"/>
  <c r="C1196" i="1"/>
  <c r="H1196" i="1" s="1"/>
  <c r="G1195" i="1"/>
  <c r="D1195" i="1"/>
  <c r="C1195" i="1"/>
  <c r="H1195" i="1" s="1"/>
  <c r="G1194" i="1"/>
  <c r="D1194" i="1"/>
  <c r="C1194" i="1"/>
  <c r="H1194" i="1" s="1"/>
  <c r="D1193" i="1"/>
  <c r="C1193" i="1"/>
  <c r="D1192" i="1"/>
  <c r="C1192" i="1"/>
  <c r="H1192" i="1" s="1"/>
  <c r="G1191" i="1"/>
  <c r="D1191" i="1"/>
  <c r="C1191" i="1"/>
  <c r="H1191" i="1" s="1"/>
  <c r="G1190" i="1"/>
  <c r="D1190" i="1"/>
  <c r="C1190" i="1"/>
  <c r="H1190" i="1" s="1"/>
  <c r="D1189" i="1"/>
  <c r="C1189" i="1"/>
  <c r="D1188" i="1"/>
  <c r="C1188" i="1"/>
  <c r="H1188" i="1" s="1"/>
  <c r="G1187" i="1"/>
  <c r="D1187" i="1"/>
  <c r="C1187" i="1"/>
  <c r="H1187" i="1" s="1"/>
  <c r="G1186" i="1"/>
  <c r="D1186" i="1"/>
  <c r="C1186" i="1"/>
  <c r="H1186" i="1" s="1"/>
  <c r="D1185" i="1"/>
  <c r="C1185" i="1"/>
  <c r="D1184" i="1"/>
  <c r="C1184" i="1"/>
  <c r="H1184" i="1" s="1"/>
  <c r="D1183" i="1"/>
  <c r="G1182" i="1"/>
  <c r="D1182" i="1"/>
  <c r="C1182" i="1"/>
  <c r="H1182" i="1" s="1"/>
  <c r="D1181" i="1"/>
  <c r="C1181" i="1"/>
  <c r="D1180" i="1"/>
  <c r="C1180" i="1"/>
  <c r="H1180" i="1" s="1"/>
  <c r="G1179" i="1"/>
  <c r="D1179" i="1"/>
  <c r="C1179" i="1"/>
  <c r="H1179" i="1" s="1"/>
  <c r="G1178" i="1"/>
  <c r="D1178" i="1"/>
  <c r="C1178" i="1"/>
  <c r="H1178" i="1" s="1"/>
  <c r="D1177" i="1"/>
  <c r="C1177" i="1"/>
  <c r="D1176" i="1"/>
  <c r="C1176" i="1"/>
  <c r="H1176" i="1" s="1"/>
  <c r="G1175" i="1"/>
  <c r="D1175" i="1"/>
  <c r="C1175" i="1"/>
  <c r="H1175" i="1" s="1"/>
  <c r="G1174" i="1"/>
  <c r="D1174" i="1"/>
  <c r="C1174" i="1"/>
  <c r="H1174" i="1" s="1"/>
  <c r="D1173" i="1"/>
  <c r="C1173" i="1"/>
  <c r="D1172" i="1"/>
  <c r="C1172" i="1"/>
  <c r="H1172" i="1" s="1"/>
  <c r="G1171" i="1"/>
  <c r="D1171" i="1"/>
  <c r="C1171" i="1"/>
  <c r="H1171" i="1" s="1"/>
  <c r="G1170" i="1"/>
  <c r="D1170" i="1"/>
  <c r="C1170" i="1"/>
  <c r="H1170" i="1" s="1"/>
  <c r="D1169" i="1"/>
  <c r="C1169" i="1"/>
  <c r="D1168" i="1"/>
  <c r="C1168" i="1"/>
  <c r="H1168" i="1" s="1"/>
  <c r="D1167" i="1"/>
  <c r="G1166" i="1"/>
  <c r="D1166" i="1"/>
  <c r="C1166" i="1"/>
  <c r="H1166" i="1" s="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H1151" i="1" s="1"/>
  <c r="D1150" i="1"/>
  <c r="C1150" i="1"/>
  <c r="H1150" i="1" s="1"/>
  <c r="D1149" i="1"/>
  <c r="C1149" i="1"/>
  <c r="H1149" i="1" s="1"/>
  <c r="H1147" i="1"/>
  <c r="G1147" i="1"/>
  <c r="D1147" i="1"/>
  <c r="C1147" i="1"/>
  <c r="H1146" i="1"/>
  <c r="G1146" i="1"/>
  <c r="D1146" i="1"/>
  <c r="C1146" i="1"/>
  <c r="H1145" i="1"/>
  <c r="G1145" i="1"/>
  <c r="D1145" i="1"/>
  <c r="C1145" i="1"/>
  <c r="H1144" i="1"/>
  <c r="G1144" i="1"/>
  <c r="D1144" i="1"/>
  <c r="C1144" i="1"/>
  <c r="H1143" i="1"/>
  <c r="G1143" i="1"/>
  <c r="D1143" i="1"/>
  <c r="C1143" i="1"/>
  <c r="D1142" i="1"/>
  <c r="D1141" i="1"/>
  <c r="G1141" i="1" s="1"/>
  <c r="C1141" i="1"/>
  <c r="H1140" i="1"/>
  <c r="G1140" i="1"/>
  <c r="D1140" i="1"/>
  <c r="C1140" i="1"/>
  <c r="H1139" i="1"/>
  <c r="G1139" i="1"/>
  <c r="D1139" i="1"/>
  <c r="C1139" i="1"/>
  <c r="H1138" i="1"/>
  <c r="G1138" i="1"/>
  <c r="D1138" i="1"/>
  <c r="C1138" i="1"/>
  <c r="D1137" i="1"/>
  <c r="G1137" i="1" s="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D1029" i="1"/>
  <c r="C1029" i="1"/>
  <c r="D1028" i="1"/>
  <c r="C1028" i="1"/>
  <c r="D1027" i="1"/>
  <c r="C1027" i="1"/>
  <c r="D1026" i="1"/>
  <c r="C1026" i="1"/>
  <c r="D1025" i="1"/>
  <c r="C1025" i="1"/>
  <c r="D1024" i="1"/>
  <c r="C1024" i="1"/>
  <c r="D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C647" i="1"/>
  <c r="H647" i="1" s="1"/>
  <c r="D646" i="1"/>
  <c r="H646" i="1" s="1"/>
  <c r="C646" i="1"/>
  <c r="C645" i="1"/>
  <c r="D644" i="1"/>
  <c r="H644" i="1" s="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2" i="1"/>
  <c r="C412" i="1"/>
  <c r="C411" i="1"/>
  <c r="H406" i="1"/>
  <c r="G406" i="1"/>
  <c r="D406" i="1"/>
  <c r="C406" i="1"/>
  <c r="H405" i="1"/>
  <c r="G405" i="1"/>
  <c r="D405" i="1"/>
  <c r="C405" i="1"/>
  <c r="D404" i="1"/>
  <c r="C404" i="1"/>
  <c r="H404" i="1" s="1"/>
  <c r="D401" i="1"/>
  <c r="C401" i="1"/>
  <c r="H401" i="1" s="1"/>
  <c r="D400" i="1"/>
  <c r="C400" i="1"/>
  <c r="H400" i="1" s="1"/>
  <c r="D399" i="1"/>
  <c r="C399" i="1"/>
  <c r="H399" i="1" s="1"/>
  <c r="D398" i="1"/>
  <c r="C398" i="1"/>
  <c r="D397" i="1"/>
  <c r="C397" i="1"/>
  <c r="H397" i="1" s="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D372" i="1"/>
  <c r="C372" i="1"/>
  <c r="H372" i="1" s="1"/>
  <c r="D371" i="1"/>
  <c r="H371" i="1" s="1"/>
  <c r="C371" i="1"/>
  <c r="D370" i="1"/>
  <c r="H370" i="1" s="1"/>
  <c r="C370" i="1"/>
  <c r="H369" i="1"/>
  <c r="G369" i="1"/>
  <c r="D369" i="1"/>
  <c r="C369" i="1"/>
  <c r="D368" i="1"/>
  <c r="H368" i="1" s="1"/>
  <c r="C368" i="1"/>
  <c r="D367" i="1"/>
  <c r="H367" i="1" s="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C322" i="1"/>
  <c r="G322" i="1" s="1"/>
  <c r="D321" i="1"/>
  <c r="C321" i="1"/>
  <c r="G321" i="1" s="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D290" i="1"/>
  <c r="G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C256"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G207" i="1" s="1"/>
  <c r="C207" i="1"/>
  <c r="H207" i="1" s="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3" i="1"/>
  <c r="G183" i="1"/>
  <c r="D183" i="1"/>
  <c r="C183" i="1"/>
  <c r="H182" i="1"/>
  <c r="G182" i="1"/>
  <c r="D182" i="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D175" i="1"/>
  <c r="H175" i="1" s="1"/>
  <c r="C175" i="1"/>
  <c r="D174" i="1"/>
  <c r="H174" i="1" s="1"/>
  <c r="C174" i="1"/>
  <c r="C173" i="1"/>
  <c r="G172" i="1"/>
  <c r="D172" i="1"/>
  <c r="C172" i="1"/>
  <c r="H172" i="1" s="1"/>
  <c r="H171" i="1"/>
  <c r="G171" i="1"/>
  <c r="D171" i="1"/>
  <c r="C171" i="1"/>
  <c r="H170" i="1"/>
  <c r="D170" i="1"/>
  <c r="G170" i="1" s="1"/>
  <c r="C170" i="1"/>
  <c r="H169" i="1"/>
  <c r="G169" i="1"/>
  <c r="D169" i="1"/>
  <c r="C169" i="1"/>
  <c r="H168" i="1"/>
  <c r="G168" i="1"/>
  <c r="D168" i="1"/>
  <c r="C168" i="1"/>
  <c r="H167" i="1"/>
  <c r="D167" i="1"/>
  <c r="G167" i="1" s="1"/>
  <c r="C167" i="1"/>
  <c r="H166" i="1"/>
  <c r="D166" i="1"/>
  <c r="G166" i="1" s="1"/>
  <c r="C166" i="1"/>
  <c r="D165" i="1"/>
  <c r="H165" i="1" s="1"/>
  <c r="C165" i="1"/>
  <c r="H164" i="1"/>
  <c r="D164" i="1"/>
  <c r="C164" i="1"/>
  <c r="H163" i="1"/>
  <c r="D163" i="1"/>
  <c r="G163" i="1" s="1"/>
  <c r="C163" i="1"/>
  <c r="H162" i="1"/>
  <c r="D162" i="1"/>
  <c r="G162" i="1" s="1"/>
  <c r="C162" i="1"/>
  <c r="H161" i="1"/>
  <c r="D161" i="1"/>
  <c r="G161" i="1" s="1"/>
  <c r="C161" i="1"/>
  <c r="D160" i="1"/>
  <c r="G160" i="1" s="1"/>
  <c r="C160" i="1"/>
  <c r="H158" i="1"/>
  <c r="D158" i="1"/>
  <c r="G158" i="1" s="1"/>
  <c r="C158" i="1"/>
  <c r="H157" i="1"/>
  <c r="D157" i="1"/>
  <c r="G157" i="1" s="1"/>
  <c r="C157" i="1"/>
  <c r="H156" i="1"/>
  <c r="G156" i="1"/>
  <c r="D156" i="1"/>
  <c r="C156" i="1"/>
  <c r="H155" i="1"/>
  <c r="G155" i="1"/>
  <c r="D155" i="1"/>
  <c r="C155" i="1"/>
  <c r="D154" i="1"/>
  <c r="C154" i="1"/>
  <c r="H154" i="1" s="1"/>
  <c r="D153" i="1"/>
  <c r="C153" i="1"/>
  <c r="H153" i="1" s="1"/>
  <c r="D152" i="1"/>
  <c r="C152" i="1"/>
  <c r="H152" i="1" s="1"/>
  <c r="D151" i="1"/>
  <c r="C151" i="1"/>
  <c r="H151" i="1" s="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H132" i="1" s="1"/>
  <c r="D131" i="1"/>
  <c r="H131" i="1" s="1"/>
  <c r="C131" i="1"/>
  <c r="D130" i="1"/>
  <c r="H130" i="1" s="1"/>
  <c r="C130" i="1"/>
  <c r="H128" i="1"/>
  <c r="G128" i="1"/>
  <c r="D128" i="1"/>
  <c r="C128" i="1"/>
  <c r="H127" i="1"/>
  <c r="G127" i="1"/>
  <c r="D127" i="1"/>
  <c r="C127" i="1"/>
  <c r="G126" i="1"/>
  <c r="D126" i="1"/>
  <c r="C126" i="1"/>
  <c r="H126" i="1" s="1"/>
  <c r="D125" i="1"/>
  <c r="H125" i="1" s="1"/>
  <c r="C125" i="1"/>
  <c r="D124" i="1"/>
  <c r="H124" i="1" s="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78" i="1" l="1"/>
  <c r="H1576" i="1"/>
  <c r="H1491" i="1"/>
  <c r="G1503" i="1"/>
  <c r="H1499" i="1"/>
  <c r="G1499" i="1"/>
  <c r="B274" i="9"/>
  <c r="C1483" i="1"/>
  <c r="I1460" i="1"/>
  <c r="E26" i="9"/>
  <c r="B26" i="9" s="1"/>
  <c r="F216" i="9"/>
  <c r="B216" i="9" s="1"/>
  <c r="E237" i="5"/>
  <c r="H1223" i="1"/>
  <c r="H1264" i="1"/>
  <c r="H1240" i="1"/>
  <c r="H1232" i="1"/>
  <c r="E279" i="9"/>
  <c r="B279" i="9" s="1"/>
  <c r="F234" i="5"/>
  <c r="E177" i="5"/>
  <c r="H289" i="9" s="1"/>
  <c r="H1141" i="1"/>
  <c r="H1124" i="1"/>
  <c r="G1124" i="1"/>
  <c r="F146" i="5"/>
  <c r="E287" i="9"/>
  <c r="B287" i="9" s="1"/>
  <c r="F70" i="5"/>
  <c r="E7" i="5"/>
  <c r="D985" i="1" s="1"/>
  <c r="G1266" i="1"/>
  <c r="G1265" i="1"/>
  <c r="C1235" i="1"/>
  <c r="H1215" i="1"/>
  <c r="G1215" i="1"/>
  <c r="C1216" i="1"/>
  <c r="H1216" i="1" s="1"/>
  <c r="F239" i="5"/>
  <c r="H1148" i="1"/>
  <c r="G1148" i="1"/>
  <c r="G1149" i="1"/>
  <c r="G1150" i="1"/>
  <c r="G1151" i="1"/>
  <c r="F170" i="5"/>
  <c r="C1142" i="1"/>
  <c r="C1030" i="1"/>
  <c r="G1030" i="1" s="1"/>
  <c r="H30" i="3"/>
  <c r="C1453" i="1"/>
  <c r="G1453" i="1" s="1"/>
  <c r="G1454" i="1"/>
  <c r="I1456" i="1"/>
  <c r="D5" i="7"/>
  <c r="E22" i="9"/>
  <c r="E21" i="9"/>
  <c r="B21" i="9" s="1"/>
  <c r="E39" i="9"/>
  <c r="B39" i="9" s="1"/>
  <c r="G646" i="1"/>
  <c r="G644" i="1"/>
  <c r="F652" i="4"/>
  <c r="H645" i="1"/>
  <c r="H412" i="1"/>
  <c r="H398" i="1"/>
  <c r="G371" i="1"/>
  <c r="G370" i="1"/>
  <c r="G368" i="1"/>
  <c r="G367" i="1"/>
  <c r="G366" i="1"/>
  <c r="E363" i="4"/>
  <c r="D358" i="1" s="1"/>
  <c r="G364" i="1"/>
  <c r="G365" i="1"/>
  <c r="F418" i="4"/>
  <c r="D411" i="1"/>
  <c r="H411" i="1" s="1"/>
  <c r="F416" i="4"/>
  <c r="E273" i="9"/>
  <c r="B273" i="9" s="1"/>
  <c r="F259" i="4"/>
  <c r="H256" i="1"/>
  <c r="G209" i="1"/>
  <c r="G206" i="1"/>
  <c r="H184" i="1"/>
  <c r="E46" i="9"/>
  <c r="B46" i="9" s="1"/>
  <c r="F221" i="9"/>
  <c r="B221" i="9" s="1"/>
  <c r="D173" i="1"/>
  <c r="H173" i="1" s="1"/>
  <c r="F219" i="9"/>
  <c r="B219" i="9" s="1"/>
  <c r="E42" i="9"/>
  <c r="B42" i="9" s="1"/>
  <c r="E41" i="9"/>
  <c r="B41" i="9" s="1"/>
  <c r="G175" i="1"/>
  <c r="G173" i="1"/>
  <c r="G174" i="1"/>
  <c r="G165" i="1"/>
  <c r="G164" i="1"/>
  <c r="H160" i="1"/>
  <c r="E163" i="4"/>
  <c r="D159" i="1" s="1"/>
  <c r="E152" i="4"/>
  <c r="D148" i="1" s="1"/>
  <c r="F159" i="4"/>
  <c r="F217" i="9"/>
  <c r="B217" i="9" s="1"/>
  <c r="F153" i="4"/>
  <c r="G130" i="1"/>
  <c r="G131" i="1"/>
  <c r="F134" i="4"/>
  <c r="G124" i="1"/>
  <c r="G125" i="1"/>
  <c r="E124" i="4"/>
  <c r="D120" i="1" s="1"/>
  <c r="E37" i="9"/>
  <c r="B37" i="9" s="1"/>
  <c r="H113" i="1"/>
  <c r="G89" i="1"/>
  <c r="G87" i="1"/>
  <c r="F91" i="4"/>
  <c r="E29" i="9"/>
  <c r="B29" i="9" s="1"/>
  <c r="G809" i="1"/>
  <c r="G404" i="1"/>
  <c r="G397" i="1"/>
  <c r="G398" i="1"/>
  <c r="G399" i="1"/>
  <c r="G400" i="1"/>
  <c r="G401" i="1"/>
  <c r="G372" i="1"/>
  <c r="H321" i="1"/>
  <c r="H322" i="1"/>
  <c r="C413" i="1"/>
  <c r="G411" i="1"/>
  <c r="G412" i="1"/>
  <c r="D252" i="4"/>
  <c r="G255" i="1"/>
  <c r="G256" i="1"/>
  <c r="F222" i="9"/>
  <c r="B222" i="9" s="1"/>
  <c r="G184" i="1"/>
  <c r="G185" i="1"/>
  <c r="G186" i="1"/>
  <c r="G187" i="1"/>
  <c r="G188" i="1"/>
  <c r="G189" i="1"/>
  <c r="G190" i="1"/>
  <c r="G191" i="1"/>
  <c r="F218" i="9"/>
  <c r="B218" i="9" s="1"/>
  <c r="E40" i="9"/>
  <c r="B40" i="9" s="1"/>
  <c r="H148" i="1"/>
  <c r="G148" i="1"/>
  <c r="G149" i="1"/>
  <c r="G150" i="1"/>
  <c r="G151" i="1"/>
  <c r="G152" i="1"/>
  <c r="G153" i="1"/>
  <c r="G154" i="1"/>
  <c r="G132" i="1"/>
  <c r="D133" i="4"/>
  <c r="G108" i="1"/>
  <c r="H10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55" i="1"/>
  <c r="G1155" i="1"/>
  <c r="H1157" i="1"/>
  <c r="G1157" i="1"/>
  <c r="H1159" i="1"/>
  <c r="G1159" i="1"/>
  <c r="H1161" i="1"/>
  <c r="G1161" i="1"/>
  <c r="H1163" i="1"/>
  <c r="G1163" i="1"/>
  <c r="H1165" i="1"/>
  <c r="G1165" i="1"/>
  <c r="H1185" i="1"/>
  <c r="G1185" i="1"/>
  <c r="H1193" i="1"/>
  <c r="G1193" i="1"/>
  <c r="H1201" i="1"/>
  <c r="G1201" i="1"/>
  <c r="H1209" i="1"/>
  <c r="G1209" i="1"/>
  <c r="H1221" i="1"/>
  <c r="G1221" i="1"/>
  <c r="H1225" i="1"/>
  <c r="G1225" i="1"/>
  <c r="H1233" i="1"/>
  <c r="G1233" i="1"/>
  <c r="H973" i="1"/>
  <c r="G973" i="1"/>
  <c r="H975" i="1"/>
  <c r="G975" i="1"/>
  <c r="H977" i="1"/>
  <c r="G977" i="1"/>
  <c r="H979" i="1"/>
  <c r="G979" i="1"/>
  <c r="H981" i="1"/>
  <c r="G981" i="1"/>
  <c r="H983" i="1"/>
  <c r="G983" i="1"/>
  <c r="H986" i="1"/>
  <c r="G986" i="1"/>
  <c r="H988" i="1"/>
  <c r="G988" i="1"/>
  <c r="H1098" i="1"/>
  <c r="G1098" i="1"/>
  <c r="H1169" i="1"/>
  <c r="G1169" i="1"/>
  <c r="H1177" i="1"/>
  <c r="G1177" i="1"/>
  <c r="H1461" i="1"/>
  <c r="G1461" i="1"/>
  <c r="J1463" i="1"/>
  <c r="H1463" i="1"/>
  <c r="G1463" i="1"/>
  <c r="I1463" i="1" s="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156" i="1"/>
  <c r="G1156" i="1"/>
  <c r="H1158" i="1"/>
  <c r="G1158" i="1"/>
  <c r="H1160" i="1"/>
  <c r="G1160" i="1"/>
  <c r="H1162" i="1"/>
  <c r="G1162" i="1"/>
  <c r="H1164" i="1"/>
  <c r="G1164" i="1"/>
  <c r="H1189" i="1"/>
  <c r="G1189" i="1"/>
  <c r="H1197" i="1"/>
  <c r="G1197" i="1"/>
  <c r="H1205" i="1"/>
  <c r="G1205" i="1"/>
  <c r="H1213" i="1"/>
  <c r="G1213" i="1"/>
  <c r="H1217" i="1"/>
  <c r="G1217" i="1"/>
  <c r="H1229" i="1"/>
  <c r="G1229" i="1"/>
  <c r="H1237" i="1"/>
  <c r="G1237" i="1"/>
  <c r="J1473" i="1"/>
  <c r="H1473" i="1"/>
  <c r="G1473" i="1"/>
  <c r="F112" i="4"/>
  <c r="D106" i="4"/>
  <c r="H972" i="1"/>
  <c r="H974" i="1"/>
  <c r="G974" i="1"/>
  <c r="H976" i="1"/>
  <c r="G976" i="1"/>
  <c r="H978" i="1"/>
  <c r="G978" i="1"/>
  <c r="H980" i="1"/>
  <c r="G980" i="1"/>
  <c r="H982" i="1"/>
  <c r="G982" i="1"/>
  <c r="H987" i="1"/>
  <c r="G987" i="1"/>
  <c r="H989" i="1"/>
  <c r="G989" i="1"/>
  <c r="H1097" i="1"/>
  <c r="G1097" i="1"/>
  <c r="H1173" i="1"/>
  <c r="G1173" i="1"/>
  <c r="H1181" i="1"/>
  <c r="G1181" i="1"/>
  <c r="G1492" i="1"/>
  <c r="H1492" i="1"/>
  <c r="H1505" i="1"/>
  <c r="G1505" i="1"/>
  <c r="H1510" i="1"/>
  <c r="G1510" i="1"/>
  <c r="G1518" i="1"/>
  <c r="H1518" i="1"/>
  <c r="G1534" i="1"/>
  <c r="H1534" i="1"/>
  <c r="G1550" i="1"/>
  <c r="H1550" i="1"/>
  <c r="G1566" i="1"/>
  <c r="H1566" i="1"/>
  <c r="H1442" i="1"/>
  <c r="G1442" i="1"/>
  <c r="I1442" i="1" s="1"/>
  <c r="J1442" i="1"/>
  <c r="H1481" i="1"/>
  <c r="G1481" i="1"/>
  <c r="H1486" i="1"/>
  <c r="G1486" i="1"/>
  <c r="G1500" i="1"/>
  <c r="H1500" i="1"/>
  <c r="H1513" i="1"/>
  <c r="G1513" i="1"/>
  <c r="G1532" i="1"/>
  <c r="H1532" i="1"/>
  <c r="G1548" i="1"/>
  <c r="H1548" i="1"/>
  <c r="G1564" i="1"/>
  <c r="H1564" i="1"/>
  <c r="G1580" i="1"/>
  <c r="H1580" i="1"/>
  <c r="F99" i="6"/>
  <c r="D89" i="6"/>
  <c r="C1393" i="1"/>
  <c r="I27" i="3"/>
  <c r="D1408" i="1"/>
  <c r="J1478" i="1"/>
  <c r="H1478" i="1"/>
  <c r="G1478" i="1"/>
  <c r="H1489" i="1"/>
  <c r="G1489" i="1"/>
  <c r="H1494" i="1"/>
  <c r="G1494" i="1"/>
  <c r="G1508" i="1"/>
  <c r="H1508" i="1"/>
  <c r="F210" i="4"/>
  <c r="D196" i="4"/>
  <c r="F369" i="4"/>
  <c r="D363" i="4"/>
  <c r="F397" i="4"/>
  <c r="D396" i="4"/>
  <c r="F473" i="4"/>
  <c r="D472" i="4"/>
  <c r="G1168" i="1"/>
  <c r="G1172" i="1"/>
  <c r="G1176" i="1"/>
  <c r="G1180" i="1"/>
  <c r="G1184" i="1"/>
  <c r="G1188" i="1"/>
  <c r="G1192" i="1"/>
  <c r="G1196" i="1"/>
  <c r="G1200" i="1"/>
  <c r="G1204" i="1"/>
  <c r="G1208" i="1"/>
  <c r="G1212" i="1"/>
  <c r="G1220" i="1"/>
  <c r="G1224" i="1"/>
  <c r="G1228" i="1"/>
  <c r="G1232" i="1"/>
  <c r="G1236" i="1"/>
  <c r="H1440" i="1"/>
  <c r="G1440" i="1"/>
  <c r="I1440" i="1" s="1"/>
  <c r="J1440" i="1"/>
  <c r="H1444" i="1"/>
  <c r="G1444" i="1"/>
  <c r="H1449" i="1"/>
  <c r="G1449" i="1"/>
  <c r="H1457" i="1"/>
  <c r="G1457" i="1"/>
  <c r="J1467" i="1"/>
  <c r="H1467" i="1"/>
  <c r="G1467" i="1"/>
  <c r="I1476" i="1"/>
  <c r="G1484" i="1"/>
  <c r="H1484" i="1"/>
  <c r="H1497" i="1"/>
  <c r="G1497" i="1"/>
  <c r="H1502" i="1"/>
  <c r="G1502" i="1"/>
  <c r="G1516" i="1"/>
  <c r="H1516" i="1"/>
  <c r="F128" i="4"/>
  <c r="D124" i="4"/>
  <c r="F140" i="4"/>
  <c r="D139" i="4"/>
  <c r="G20" i="9"/>
  <c r="H20" i="9"/>
  <c r="H1439" i="1"/>
  <c r="I1439" i="1" s="1"/>
  <c r="H1441" i="1"/>
  <c r="I1441" i="1" s="1"/>
  <c r="H1443" i="1"/>
  <c r="I1443" i="1" s="1"/>
  <c r="G1445" i="1"/>
  <c r="H1464" i="1"/>
  <c r="J1464" i="1"/>
  <c r="H1465" i="1"/>
  <c r="I1465" i="1" s="1"/>
  <c r="H1468" i="1"/>
  <c r="J1468" i="1"/>
  <c r="H1471" i="1"/>
  <c r="I1471" i="1" s="1"/>
  <c r="H1474" i="1"/>
  <c r="J1474" i="1"/>
  <c r="H1476" i="1"/>
  <c r="H1479" i="1"/>
  <c r="J1479" i="1"/>
  <c r="F8" i="4"/>
  <c r="D7" i="4"/>
  <c r="F164" i="4"/>
  <c r="D163" i="4"/>
  <c r="F240" i="4"/>
  <c r="D224" i="4"/>
  <c r="F317" i="4"/>
  <c r="D311" i="4"/>
  <c r="D298" i="4" s="1"/>
  <c r="F345" i="4"/>
  <c r="D344" i="4"/>
  <c r="F351" i="4"/>
  <c r="D350" i="4"/>
  <c r="J1447" i="1"/>
  <c r="J1451" i="1"/>
  <c r="J1455" i="1"/>
  <c r="J1459" i="1"/>
  <c r="F98" i="4"/>
  <c r="D82" i="4"/>
  <c r="D263" i="4"/>
  <c r="F299" i="4"/>
  <c r="D644" i="4"/>
  <c r="F417" i="4"/>
  <c r="E421" i="4"/>
  <c r="F535" i="4"/>
  <c r="D529" i="4"/>
  <c r="I24" i="3"/>
  <c r="H1445" i="1"/>
  <c r="G1446" i="1"/>
  <c r="I1446" i="1" s="1"/>
  <c r="G1450" i="1"/>
  <c r="I1450" i="1" s="1"/>
  <c r="H1454" i="1"/>
  <c r="G1458" i="1"/>
  <c r="I1458" i="1" s="1"/>
  <c r="H1462" i="1"/>
  <c r="I1462" i="1" s="1"/>
  <c r="J1462" i="1"/>
  <c r="G1464" i="1"/>
  <c r="I1464" i="1" s="1"/>
  <c r="H1466" i="1"/>
  <c r="I1466" i="1" s="1"/>
  <c r="J1466" i="1"/>
  <c r="G1468" i="1"/>
  <c r="I1468" i="1" s="1"/>
  <c r="H1472" i="1"/>
  <c r="I1472" i="1" s="1"/>
  <c r="J1472" i="1"/>
  <c r="G1474" i="1"/>
  <c r="I1474" i="1" s="1"/>
  <c r="H1477" i="1"/>
  <c r="I1477" i="1" s="1"/>
  <c r="J1477" i="1"/>
  <c r="G1479" i="1"/>
  <c r="I1479" i="1" s="1"/>
  <c r="H1480" i="1"/>
  <c r="G1485" i="1"/>
  <c r="H1488" i="1"/>
  <c r="G1493" i="1"/>
  <c r="H1496" i="1"/>
  <c r="G1501" i="1"/>
  <c r="H1504" i="1"/>
  <c r="G1509" i="1"/>
  <c r="H1512" i="1"/>
  <c r="H1524" i="1"/>
  <c r="H1526" i="1"/>
  <c r="H1540" i="1"/>
  <c r="H1542" i="1"/>
  <c r="H1556" i="1"/>
  <c r="H1558" i="1"/>
  <c r="H1572" i="1"/>
  <c r="H1574" i="1"/>
  <c r="F68" i="4"/>
  <c r="D50" i="4"/>
  <c r="E311" i="4"/>
  <c r="D306" i="1" s="1"/>
  <c r="F422" i="4"/>
  <c r="D421" i="4"/>
  <c r="F519" i="4"/>
  <c r="D515" i="4"/>
  <c r="F198" i="5"/>
  <c r="D190" i="5"/>
  <c r="D643" i="4"/>
  <c r="E644" i="4"/>
  <c r="D638" i="1" s="1"/>
  <c r="E484" i="4"/>
  <c r="D478" i="1" s="1"/>
  <c r="D567" i="4"/>
  <c r="D625" i="4"/>
  <c r="F246" i="5"/>
  <c r="D245" i="5"/>
  <c r="D237" i="5" s="1"/>
  <c r="E5" i="7"/>
  <c r="G189" i="9"/>
  <c r="E189" i="9" s="1"/>
  <c r="B189" i="9" s="1"/>
  <c r="F485" i="4"/>
  <c r="D484" i="4"/>
  <c r="H286" i="9"/>
  <c r="E87" i="5"/>
  <c r="D1065" i="1" s="1"/>
  <c r="F5" i="6"/>
  <c r="B22" i="9"/>
  <c r="B30" i="9"/>
  <c r="B38" i="9"/>
  <c r="D580" i="4"/>
  <c r="F585" i="4"/>
  <c r="D12" i="5"/>
  <c r="D7" i="5" s="1"/>
  <c r="F45" i="5"/>
  <c r="F119" i="5"/>
  <c r="D118" i="5"/>
  <c r="D177" i="5"/>
  <c r="F180" i="5"/>
  <c r="F238" i="5"/>
  <c r="E35" i="6"/>
  <c r="B147" i="9"/>
  <c r="B155" i="9"/>
  <c r="H165" i="9"/>
  <c r="G173" i="9"/>
  <c r="E173" i="9" s="1"/>
  <c r="B173" i="9" s="1"/>
  <c r="G181" i="9"/>
  <c r="E181" i="9" s="1"/>
  <c r="B181" i="9" s="1"/>
  <c r="D69" i="5"/>
  <c r="D206" i="5"/>
  <c r="D35" i="6"/>
  <c r="D12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191" i="9"/>
  <c r="E191" i="9" s="1"/>
  <c r="G174" i="9"/>
  <c r="E174" i="9" s="1"/>
  <c r="B174" i="9" s="1"/>
  <c r="G170" i="9"/>
  <c r="E170" i="9" s="1"/>
  <c r="B170" i="9" s="1"/>
  <c r="G166" i="9"/>
  <c r="E166" i="9" s="1"/>
  <c r="B166" i="9" s="1"/>
  <c r="G165" i="9"/>
  <c r="E165" i="9" s="1"/>
  <c r="B165" i="9" s="1"/>
  <c r="H164"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5" i="9"/>
  <c r="E175" i="9" s="1"/>
  <c r="B175" i="9" s="1"/>
  <c r="G171" i="9"/>
  <c r="E171" i="9" s="1"/>
  <c r="B171" i="9" s="1"/>
  <c r="G167" i="9"/>
  <c r="E167" i="9" s="1"/>
  <c r="B167" i="9" s="1"/>
  <c r="G164" i="9"/>
  <c r="E164" i="9" s="1"/>
  <c r="B164" i="9" s="1"/>
  <c r="G163" i="9"/>
  <c r="E163" i="9" s="1"/>
  <c r="B163" i="9" s="1"/>
  <c r="G162" i="9"/>
  <c r="E162" i="9" s="1"/>
  <c r="B162" i="9" s="1"/>
  <c r="G161" i="9"/>
  <c r="E161" i="9" s="1"/>
  <c r="B161" i="9" s="1"/>
  <c r="G160" i="9"/>
  <c r="E160" i="9" s="1"/>
  <c r="B160" i="9" s="1"/>
  <c r="G277" i="9"/>
  <c r="E277" i="9" s="1"/>
  <c r="B277" i="9" s="1"/>
  <c r="G176" i="9"/>
  <c r="E176" i="9" s="1"/>
  <c r="B176" i="9" s="1"/>
  <c r="G172" i="9"/>
  <c r="E172" i="9" s="1"/>
  <c r="B172" i="9" s="1"/>
  <c r="G168" i="9"/>
  <c r="E168" i="9" s="1"/>
  <c r="B168" i="9" s="1"/>
  <c r="I10" i="9"/>
  <c r="E45" i="9"/>
  <c r="B45" i="9" s="1"/>
  <c r="B51" i="9"/>
  <c r="B59" i="9"/>
  <c r="E61" i="9"/>
  <c r="B61" i="9" s="1"/>
  <c r="B67" i="9"/>
  <c r="B75" i="9"/>
  <c r="B83" i="9"/>
  <c r="B91" i="9"/>
  <c r="B99" i="9"/>
  <c r="E101" i="9"/>
  <c r="B101" i="9" s="1"/>
  <c r="B107" i="9"/>
  <c r="B115" i="9"/>
  <c r="B123" i="9"/>
  <c r="E125" i="9"/>
  <c r="B125" i="9" s="1"/>
  <c r="B131" i="9"/>
  <c r="B139" i="9"/>
  <c r="G179" i="9"/>
  <c r="E179" i="9" s="1"/>
  <c r="B179" i="9" s="1"/>
  <c r="G187" i="9"/>
  <c r="E187" i="9" s="1"/>
  <c r="B187" i="9" s="1"/>
  <c r="E286" i="9"/>
  <c r="B286" i="9" s="1"/>
  <c r="D114" i="6"/>
  <c r="D42" i="8"/>
  <c r="G169" i="9"/>
  <c r="E169" i="9" s="1"/>
  <c r="B169" i="9" s="1"/>
  <c r="G177" i="9"/>
  <c r="E177" i="9" s="1"/>
  <c r="B177" i="9" s="1"/>
  <c r="G185" i="9"/>
  <c r="E185" i="9" s="1"/>
  <c r="B185" i="9" s="1"/>
  <c r="F254" i="9"/>
  <c r="B254" i="9" s="1"/>
  <c r="B213" i="9"/>
  <c r="F234" i="9"/>
  <c r="B234" i="9" s="1"/>
  <c r="B240" i="9"/>
  <c r="F250" i="9"/>
  <c r="B250" i="9" s="1"/>
  <c r="B256" i="9"/>
  <c r="B268" i="9"/>
  <c r="B269" i="9"/>
  <c r="F230" i="9"/>
  <c r="B230" i="9" s="1"/>
  <c r="B236" i="9"/>
  <c r="F246" i="9"/>
  <c r="B246" i="9" s="1"/>
  <c r="B252" i="9"/>
  <c r="F262" i="9"/>
  <c r="B262" i="9" s="1"/>
  <c r="F270" i="9"/>
  <c r="B270" i="9" s="1"/>
  <c r="B280" i="9"/>
  <c r="E283" i="9"/>
  <c r="B283" i="9" s="1"/>
  <c r="G1483" i="1" l="1"/>
  <c r="H1483" i="1"/>
  <c r="I23" i="3"/>
  <c r="D1214" i="1"/>
  <c r="D1154" i="1"/>
  <c r="E176" i="5"/>
  <c r="D1153" i="1" s="1"/>
  <c r="I20" i="3"/>
  <c r="H1235" i="1"/>
  <c r="G1235" i="1"/>
  <c r="G1216" i="1"/>
  <c r="H1142" i="1"/>
  <c r="G1142" i="1"/>
  <c r="H1453" i="1"/>
  <c r="H29" i="3"/>
  <c r="C1436" i="1"/>
  <c r="B191" i="9"/>
  <c r="F212" i="9"/>
  <c r="B212" i="9" s="1"/>
  <c r="E350" i="4"/>
  <c r="D345" i="1" s="1"/>
  <c r="E151" i="4"/>
  <c r="I17" i="3" s="1"/>
  <c r="F152" i="4"/>
  <c r="E6" i="4"/>
  <c r="G413" i="1"/>
  <c r="H413" i="1"/>
  <c r="C248" i="1"/>
  <c r="F252" i="4"/>
  <c r="E20" i="9"/>
  <c r="E19" i="9" s="1"/>
  <c r="F133" i="4"/>
  <c r="C129" i="1"/>
  <c r="F114" i="6"/>
  <c r="C1408" i="1"/>
  <c r="H27" i="3"/>
  <c r="F35" i="6"/>
  <c r="C1329" i="1"/>
  <c r="H25" i="3"/>
  <c r="I25" i="3"/>
  <c r="D1329" i="1"/>
  <c r="G289" i="9"/>
  <c r="E289" i="9" s="1"/>
  <c r="B289" i="9" s="1"/>
  <c r="F177" i="5"/>
  <c r="D176" i="5"/>
  <c r="C1154" i="1"/>
  <c r="F12" i="5"/>
  <c r="C990" i="1"/>
  <c r="D141" i="6"/>
  <c r="F484" i="4"/>
  <c r="C478" i="1"/>
  <c r="I29" i="3"/>
  <c r="D1436" i="1"/>
  <c r="F567" i="4"/>
  <c r="C561" i="1"/>
  <c r="G291" i="9"/>
  <c r="E291" i="9" s="1"/>
  <c r="B291" i="9" s="1"/>
  <c r="F190" i="5"/>
  <c r="C1167" i="1"/>
  <c r="F515" i="4"/>
  <c r="C509" i="1"/>
  <c r="D528" i="4"/>
  <c r="F529" i="4"/>
  <c r="C523" i="1"/>
  <c r="F644" i="4"/>
  <c r="C638" i="1"/>
  <c r="D408" i="4"/>
  <c r="C345" i="1"/>
  <c r="F311" i="4"/>
  <c r="C306" i="1"/>
  <c r="F163" i="4"/>
  <c r="C159" i="1"/>
  <c r="D151" i="4"/>
  <c r="F139" i="4"/>
  <c r="C135" i="1"/>
  <c r="I1449" i="1"/>
  <c r="F89" i="6"/>
  <c r="C1383" i="1"/>
  <c r="G292" i="9"/>
  <c r="E292" i="9" s="1"/>
  <c r="B292" i="9" s="1"/>
  <c r="F206" i="5"/>
  <c r="C1183" i="1"/>
  <c r="F237" i="5"/>
  <c r="H23" i="3"/>
  <c r="C1214" i="1"/>
  <c r="F118" i="5"/>
  <c r="C1096" i="1"/>
  <c r="F245" i="5"/>
  <c r="C1222" i="1"/>
  <c r="F298" i="4"/>
  <c r="D407" i="4"/>
  <c r="C293" i="1"/>
  <c r="F82" i="4"/>
  <c r="C78" i="1"/>
  <c r="F472" i="4"/>
  <c r="C466" i="1"/>
  <c r="F363" i="4"/>
  <c r="C358" i="1"/>
  <c r="F106" i="4"/>
  <c r="C102" i="1"/>
  <c r="D68" i="5"/>
  <c r="D6" i="5" s="1"/>
  <c r="F69" i="5"/>
  <c r="C1047" i="1"/>
  <c r="F580" i="4"/>
  <c r="C574" i="1"/>
  <c r="G297" i="9"/>
  <c r="E297" i="9" s="1"/>
  <c r="H1065" i="1"/>
  <c r="G1065" i="1"/>
  <c r="F421" i="4"/>
  <c r="D420" i="4"/>
  <c r="C415" i="1"/>
  <c r="F50" i="4"/>
  <c r="C46" i="1"/>
  <c r="E420" i="4"/>
  <c r="D415" i="1"/>
  <c r="E68" i="5"/>
  <c r="F344" i="4"/>
  <c r="C339" i="1"/>
  <c r="F224" i="4"/>
  <c r="C220" i="1"/>
  <c r="F7" i="4"/>
  <c r="D6" i="4"/>
  <c r="C3" i="1"/>
  <c r="F124" i="4"/>
  <c r="C120" i="1"/>
  <c r="I1467" i="1"/>
  <c r="I1457" i="1"/>
  <c r="I1444" i="1"/>
  <c r="K1432" i="9"/>
  <c r="G295" i="9"/>
  <c r="E295" i="9" s="1"/>
  <c r="B295" i="9" s="1"/>
  <c r="I34" i="3"/>
  <c r="C1517" i="1"/>
  <c r="F129" i="6"/>
  <c r="C1423" i="1"/>
  <c r="F7" i="5"/>
  <c r="H20" i="3"/>
  <c r="C985" i="1"/>
  <c r="G294" i="9"/>
  <c r="E294" i="9" s="1"/>
  <c r="F625" i="4"/>
  <c r="C619" i="1"/>
  <c r="F643" i="4"/>
  <c r="C637" i="1"/>
  <c r="E141" i="6"/>
  <c r="G299" i="9" s="1"/>
  <c r="E299" i="9" s="1"/>
  <c r="F263" i="4"/>
  <c r="C259" i="1"/>
  <c r="E298" i="4"/>
  <c r="F396" i="4"/>
  <c r="C391" i="1"/>
  <c r="F196" i="4"/>
  <c r="C192" i="1"/>
  <c r="I1478" i="1"/>
  <c r="H1393" i="1"/>
  <c r="G1393" i="1"/>
  <c r="I1473" i="1"/>
  <c r="E175" i="5" l="1"/>
  <c r="D1152" i="1" s="1"/>
  <c r="I22" i="3"/>
  <c r="F350" i="4"/>
  <c r="E408" i="4"/>
  <c r="D403" i="1" s="1"/>
  <c r="D147" i="1"/>
  <c r="E289" i="4"/>
  <c r="E413" i="4" s="1"/>
  <c r="D2" i="1"/>
  <c r="I16" i="3"/>
  <c r="B20" i="9"/>
  <c r="H248" i="1"/>
  <c r="G248" i="1"/>
  <c r="H129" i="1"/>
  <c r="G129" i="1"/>
  <c r="E298" i="9"/>
  <c r="B299" i="9"/>
  <c r="G391" i="1"/>
  <c r="H391" i="1"/>
  <c r="G637" i="1"/>
  <c r="H637" i="1"/>
  <c r="G3" i="1"/>
  <c r="H3" i="1"/>
  <c r="G415" i="1"/>
  <c r="H415" i="1"/>
  <c r="H1047" i="1"/>
  <c r="G1047" i="1"/>
  <c r="F407" i="4"/>
  <c r="C402" i="1"/>
  <c r="G159" i="1"/>
  <c r="H159" i="1"/>
  <c r="G345" i="1"/>
  <c r="H345" i="1"/>
  <c r="G523" i="1"/>
  <c r="H523" i="1"/>
  <c r="G1436" i="1"/>
  <c r="H1436" i="1"/>
  <c r="H28" i="3"/>
  <c r="F141" i="6"/>
  <c r="C1435" i="1"/>
  <c r="F176" i="5"/>
  <c r="D175" i="5"/>
  <c r="G276" i="9" s="1"/>
  <c r="H22" i="3"/>
  <c r="C1153" i="1"/>
  <c r="E293" i="9"/>
  <c r="B294" i="9"/>
  <c r="G339" i="1"/>
  <c r="H339" i="1"/>
  <c r="E635" i="4"/>
  <c r="D629" i="1" s="1"/>
  <c r="D414" i="1"/>
  <c r="E636" i="4"/>
  <c r="D630" i="1" s="1"/>
  <c r="D635" i="4"/>
  <c r="F420" i="4"/>
  <c r="C414" i="1"/>
  <c r="B297" i="9"/>
  <c r="E296" i="9"/>
  <c r="I10" i="3" s="1"/>
  <c r="G358" i="1"/>
  <c r="H358" i="1"/>
  <c r="G78" i="1"/>
  <c r="H78" i="1"/>
  <c r="H1096" i="1"/>
  <c r="G1096" i="1"/>
  <c r="G135" i="1"/>
  <c r="H135" i="1"/>
  <c r="G509" i="1"/>
  <c r="H509" i="1"/>
  <c r="H990" i="1"/>
  <c r="G990" i="1"/>
  <c r="H1408" i="1"/>
  <c r="G1408" i="1"/>
  <c r="E407" i="4"/>
  <c r="D402" i="1" s="1"/>
  <c r="D293" i="1"/>
  <c r="E412" i="4"/>
  <c r="C984" i="1"/>
  <c r="G259" i="1"/>
  <c r="H259" i="1"/>
  <c r="H985" i="1"/>
  <c r="G985" i="1"/>
  <c r="H1423" i="1"/>
  <c r="G1423" i="1"/>
  <c r="D412" i="4"/>
  <c r="H16" i="3"/>
  <c r="F6" i="4"/>
  <c r="C2" i="1"/>
  <c r="G192" i="1"/>
  <c r="H192" i="1"/>
  <c r="G619" i="1"/>
  <c r="H619" i="1"/>
  <c r="G120" i="1"/>
  <c r="H120" i="1"/>
  <c r="G46" i="1"/>
  <c r="H46" i="1"/>
  <c r="G574" i="1"/>
  <c r="H574" i="1"/>
  <c r="F68" i="5"/>
  <c r="C1046" i="1"/>
  <c r="H21" i="3"/>
  <c r="H1222" i="1"/>
  <c r="G1222" i="1"/>
  <c r="H1183" i="1"/>
  <c r="G1183" i="1"/>
  <c r="H1383" i="1"/>
  <c r="G1383" i="1"/>
  <c r="G306" i="1"/>
  <c r="H306" i="1"/>
  <c r="C403" i="1"/>
  <c r="G638" i="1"/>
  <c r="H638" i="1"/>
  <c r="D636" i="4"/>
  <c r="F528" i="4"/>
  <c r="C522" i="1"/>
  <c r="G561" i="1"/>
  <c r="H561" i="1"/>
  <c r="G478" i="1"/>
  <c r="H478" i="1"/>
  <c r="H1329" i="1"/>
  <c r="G1329" i="1"/>
  <c r="I28" i="3"/>
  <c r="D1435" i="1"/>
  <c r="H9" i="3" s="1"/>
  <c r="H1517" i="1"/>
  <c r="G1517" i="1"/>
  <c r="H11" i="3"/>
  <c r="G220" i="1"/>
  <c r="H220" i="1"/>
  <c r="I21" i="3"/>
  <c r="D1046" i="1"/>
  <c r="E6" i="5"/>
  <c r="G282" i="9" s="1"/>
  <c r="E282" i="9" s="1"/>
  <c r="B282" i="9" s="1"/>
  <c r="G102" i="1"/>
  <c r="H102" i="1"/>
  <c r="G466" i="1"/>
  <c r="H466" i="1"/>
  <c r="G293" i="1"/>
  <c r="H293" i="1"/>
  <c r="H1214" i="1"/>
  <c r="G1214" i="1"/>
  <c r="D289" i="4"/>
  <c r="F151" i="4"/>
  <c r="H17" i="3"/>
  <c r="C147" i="1"/>
  <c r="H1167" i="1"/>
  <c r="G1167" i="1"/>
  <c r="H1154" i="1"/>
  <c r="G1154" i="1"/>
  <c r="F6" i="5" l="1"/>
  <c r="F408" i="4"/>
  <c r="E290" i="4"/>
  <c r="D286" i="1" s="1"/>
  <c r="E291" i="4"/>
  <c r="D287" i="1" s="1"/>
  <c r="D285" i="1"/>
  <c r="K3" i="9"/>
  <c r="I9" i="3"/>
  <c r="G403" i="1"/>
  <c r="H403" i="1"/>
  <c r="E640" i="4"/>
  <c r="E415" i="4"/>
  <c r="D410" i="1" s="1"/>
  <c r="D408" i="1"/>
  <c r="D291" i="4"/>
  <c r="F289" i="4"/>
  <c r="D413" i="4"/>
  <c r="D414" i="4" s="1"/>
  <c r="C285" i="1"/>
  <c r="F636" i="4"/>
  <c r="C630" i="1"/>
  <c r="G414" i="1"/>
  <c r="H414" i="1"/>
  <c r="F175" i="5"/>
  <c r="C1152" i="1"/>
  <c r="G147" i="1"/>
  <c r="H147" i="1"/>
  <c r="H276" i="9"/>
  <c r="E276" i="9" s="1"/>
  <c r="D984" i="1"/>
  <c r="G984" i="1" s="1"/>
  <c r="D639" i="4"/>
  <c r="F412" i="4"/>
  <c r="C407" i="1"/>
  <c r="E639" i="4"/>
  <c r="E414" i="4"/>
  <c r="D409" i="1" s="1"/>
  <c r="D407" i="1"/>
  <c r="G402" i="1"/>
  <c r="H402" i="1"/>
  <c r="N3" i="9"/>
  <c r="I11" i="3"/>
  <c r="G522" i="1"/>
  <c r="H522" i="1"/>
  <c r="H1046" i="1"/>
  <c r="G1046" i="1"/>
  <c r="G2" i="1"/>
  <c r="H2" i="1"/>
  <c r="D290" i="4"/>
  <c r="F635" i="4"/>
  <c r="C629" i="1"/>
  <c r="G1153" i="1"/>
  <c r="H1153" i="1"/>
  <c r="H1435" i="1"/>
  <c r="G1435" i="1"/>
  <c r="H8" i="3" l="1"/>
  <c r="I8" i="3" s="1"/>
  <c r="H984" i="1"/>
  <c r="E275" i="9"/>
  <c r="B276" i="9"/>
  <c r="F290" i="4"/>
  <c r="C286" i="1"/>
  <c r="F414" i="4"/>
  <c r="C409" i="1"/>
  <c r="G285" i="1"/>
  <c r="H285" i="1"/>
  <c r="F639" i="4"/>
  <c r="C633" i="1"/>
  <c r="D640" i="4"/>
  <c r="D641" i="4" s="1"/>
  <c r="D415" i="4"/>
  <c r="F413" i="4"/>
  <c r="C408" i="1"/>
  <c r="G629" i="1"/>
  <c r="H629" i="1"/>
  <c r="E641" i="4"/>
  <c r="D633" i="1"/>
  <c r="G407" i="1"/>
  <c r="H407" i="1"/>
  <c r="H1152" i="1"/>
  <c r="G1152" i="1"/>
  <c r="G630" i="1"/>
  <c r="H630" i="1"/>
  <c r="E642" i="4"/>
  <c r="D634" i="1"/>
  <c r="F291" i="4"/>
  <c r="C287" i="1"/>
  <c r="M3" i="9" l="1"/>
  <c r="G287" i="1"/>
  <c r="H287" i="1"/>
  <c r="E646" i="4"/>
  <c r="D636" i="1"/>
  <c r="E645" i="4"/>
  <c r="D635" i="1"/>
  <c r="G286" i="1"/>
  <c r="H286" i="1"/>
  <c r="F415" i="4"/>
  <c r="C410" i="1"/>
  <c r="F641" i="4"/>
  <c r="C635" i="1"/>
  <c r="G409" i="1"/>
  <c r="H409" i="1"/>
  <c r="D642" i="4"/>
  <c r="D645" i="4" s="1"/>
  <c r="F640" i="4"/>
  <c r="C634" i="1"/>
  <c r="G408" i="1"/>
  <c r="H408" i="1"/>
  <c r="G633" i="1"/>
  <c r="H633" i="1"/>
  <c r="F645" i="4" l="1"/>
  <c r="H18" i="3"/>
  <c r="C639" i="1"/>
  <c r="G634" i="1"/>
  <c r="H634" i="1"/>
  <c r="G410" i="1"/>
  <c r="H410" i="1"/>
  <c r="I19" i="3"/>
  <c r="D640" i="1"/>
  <c r="D646" i="4"/>
  <c r="F642" i="4"/>
  <c r="C636" i="1"/>
  <c r="G635" i="1"/>
  <c r="H635" i="1"/>
  <c r="I18" i="3"/>
  <c r="D639" i="1"/>
  <c r="G636" i="1" l="1"/>
  <c r="H636" i="1"/>
  <c r="H7" i="3"/>
  <c r="G639" i="1"/>
  <c r="H639" i="1"/>
  <c r="F646" i="4"/>
  <c r="H19" i="3"/>
  <c r="C640" i="1"/>
  <c r="J3" i="9" l="1"/>
  <c r="I7" i="3"/>
  <c r="G640" i="1"/>
  <c r="H640" i="1"/>
  <c r="M272" i="9" l="1"/>
  <c r="L272" i="9"/>
  <c r="H18" i="9"/>
  <c r="G16" i="9"/>
  <c r="K6" i="9"/>
  <c r="G18" i="9"/>
  <c r="M15" i="9"/>
  <c r="I12" i="9"/>
  <c r="I17" i="9"/>
  <c r="J11" i="9"/>
  <c r="I8" i="9"/>
  <c r="K10" i="9"/>
  <c r="J7" i="9"/>
  <c r="I9" i="9"/>
  <c r="G15" i="9"/>
  <c r="J13" i="9"/>
  <c r="L15" i="9"/>
  <c r="I5" i="9"/>
  <c r="K11" i="9"/>
  <c r="H16" i="9"/>
  <c r="J9" i="9"/>
  <c r="H15" i="9"/>
  <c r="K5" i="9"/>
  <c r="J10" i="9"/>
  <c r="M16" i="9"/>
  <c r="K9" i="9"/>
  <c r="H17" i="9"/>
  <c r="K7" i="9"/>
  <c r="J12" i="9"/>
  <c r="J17" i="9"/>
  <c r="J5" i="9"/>
  <c r="L16" i="9"/>
  <c r="J6" i="9"/>
  <c r="I11" i="9"/>
  <c r="J8" i="9"/>
  <c r="I13" i="9"/>
  <c r="I6" i="9"/>
  <c r="K12" i="9"/>
  <c r="G17" i="9"/>
  <c r="I7" i="9"/>
  <c r="K13" i="9"/>
  <c r="K8" i="9"/>
  <c r="E10" i="9" l="1"/>
  <c r="B10" i="9" s="1"/>
  <c r="E6" i="9"/>
  <c r="B6" i="9" s="1"/>
  <c r="F272" i="9"/>
  <c r="B272" i="9" s="1"/>
  <c r="E11" i="9"/>
  <c r="B11" i="9" s="1"/>
  <c r="E5" i="9"/>
  <c r="B5" i="9" s="1"/>
  <c r="E18" i="9"/>
  <c r="B18" i="9" s="1"/>
  <c r="E7" i="9"/>
  <c r="B7" i="9" s="1"/>
  <c r="F15" i="9"/>
  <c r="E13" i="9"/>
  <c r="B13" i="9" s="1"/>
  <c r="F16" i="9"/>
  <c r="E12" i="9"/>
  <c r="B12" i="9" s="1"/>
  <c r="E16" i="9"/>
  <c r="E17" i="9"/>
  <c r="B17" i="9" s="1"/>
  <c r="E15" i="9"/>
  <c r="E8" i="9"/>
  <c r="B8" i="9" s="1"/>
  <c r="E9" i="9"/>
  <c r="B9" i="9" s="1"/>
  <c r="F19" i="9"/>
  <c r="B16" i="9" l="1"/>
  <c r="F14" i="9"/>
  <c r="F3" i="9" s="1"/>
  <c r="B15"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<sst xmlns="http://schemas.openxmlformats.org/spreadsheetml/2006/main" count="4312" uniqueCount="3393">
  <si>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</si>
  <si>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</si>
  <si>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</si>
  <si>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</si>
  <si>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</si>
  <si>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</si>
  <si>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</si>
  <si>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</si>
  <si>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</si>
  <si>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</si>
  <si>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</si>
  <si>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</si>
  <si>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</si>
  <si>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</si>
  <si>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</si>
  <si>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</si>
  <si>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</si>
  <si>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</si>
  <si>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</si>
  <si>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</si>
  <si>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</si>
  <si>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</si>
  <si>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</si>
  <si>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</si>
  <si>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</si>
  <si>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</si>
  <si>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</si>
  <si>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</si>
  <si>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</si>
  <si>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</si>
  <si>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</si>
  <si>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STARIJE I NEMOĆNE OSOBE BELI MANASTIR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</si>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</sst>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11183031</v>
      </c>
      <c r="D2" s="6">
        <f>'PR-RAS'!E6</f>
        <v>11327094.07</v>
      </c>
      <c r="E2" s="6">
        <v>0</v>
      </c>
      <c r="F2" s="6">
        <v>0</v>
      </c>
      <c r="G2" s="7">
        <f t="shared" ref="G2:G264" si="0">(B2/1000)*(C2*1+D2*2)</f>
        <v>33837.219140000001</v>
      </c>
      <c r="H2" s="7">
        <f t="shared" ref="H2:H264" si="1">ABS(C2-ROUND(C2,0))+ABS(D2-ROUND(D2,0))</f>
        <v>7.0000000298023224E-2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24000</v>
      </c>
      <c r="E46" s="1">
        <v>0</v>
      </c>
      <c r="F46" s="1">
        <v>0</v>
      </c>
      <c r="G46" s="2">
        <f t="shared" si="0"/>
        <v>2160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24000</v>
      </c>
      <c r="E64" s="1">
        <v>0</v>
      </c>
      <c r="F64" s="1">
        <v>0</v>
      </c>
      <c r="G64" s="2">
        <f t="shared" si="0"/>
        <v>3024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24000</v>
      </c>
      <c r="E65" s="1">
        <v>0</v>
      </c>
      <c r="F65" s="1">
        <v>0</v>
      </c>
      <c r="G65" s="2">
        <f t="shared" si="0"/>
        <v>3072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2100</v>
      </c>
      <c r="D78" s="1">
        <f>'PR-RAS'!E82</f>
        <v>4080</v>
      </c>
      <c r="E78" s="1">
        <v>0</v>
      </c>
      <c r="F78" s="1">
        <v>0</v>
      </c>
      <c r="G78" s="2">
        <f t="shared" si="0"/>
        <v>790.02</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2100</v>
      </c>
      <c r="D87" s="1">
        <f>'PR-RAS'!E91</f>
        <v>4080</v>
      </c>
      <c r="E87" s="1">
        <v>0</v>
      </c>
      <c r="F87" s="1">
        <v>0</v>
      </c>
      <c r="G87" s="2">
        <f t="shared" si="0"/>
        <v>882.3599999999999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2100</v>
      </c>
      <c r="D89" s="1">
        <f>'PR-RAS'!E93</f>
        <v>4080</v>
      </c>
      <c r="E89" s="1">
        <v>0</v>
      </c>
      <c r="F89" s="1">
        <v>0</v>
      </c>
      <c r="G89" s="2">
        <f t="shared" si="0"/>
        <v>902.88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4969310</v>
      </c>
      <c r="D102" s="1">
        <f>'PR-RAS'!E106</f>
        <v>5614313.6600000001</v>
      </c>
      <c r="E102" s="1">
        <v>0</v>
      </c>
      <c r="F102" s="1">
        <v>0</v>
      </c>
      <c r="G102" s="2">
        <f t="shared" si="0"/>
        <v>1635991.6693200001</v>
      </c>
      <c r="H102" s="2">
        <f t="shared" si="1"/>
        <v>0.33999999985098839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4969310</v>
      </c>
      <c r="D108" s="1">
        <f>'PR-RAS'!E112</f>
        <v>5614313.6600000001</v>
      </c>
      <c r="E108" s="1">
        <v>0</v>
      </c>
      <c r="F108" s="1">
        <v>0</v>
      </c>
      <c r="G108" s="2">
        <f t="shared" si="0"/>
        <v>1733179.29324</v>
      </c>
      <c r="H108" s="2">
        <f t="shared" si="1"/>
        <v>0.33999999985098839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4969310</v>
      </c>
      <c r="D113" s="1">
        <f>'PR-RAS'!E117</f>
        <v>5614313.6600000001</v>
      </c>
      <c r="E113" s="1">
        <v>0</v>
      </c>
      <c r="F113" s="1">
        <v>0</v>
      </c>
      <c r="G113" s="2">
        <f t="shared" si="0"/>
        <v>1814168.9798400002</v>
      </c>
      <c r="H113" s="2">
        <f t="shared" si="1"/>
        <v>0.33999999985098839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13954</v>
      </c>
      <c r="D120" s="1">
        <f>'PR-RAS'!E124</f>
        <v>25000</v>
      </c>
      <c r="E120" s="1">
        <v>0</v>
      </c>
      <c r="F120" s="1">
        <v>0</v>
      </c>
      <c r="G120" s="2">
        <f t="shared" si="0"/>
        <v>7610.5259999999998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13954</v>
      </c>
      <c r="D124" s="1">
        <f>'PR-RAS'!E128</f>
        <v>25000</v>
      </c>
      <c r="E124" s="1">
        <v>0</v>
      </c>
      <c r="F124" s="1">
        <v>0</v>
      </c>
      <c r="G124" s="2">
        <f t="shared" si="0"/>
        <v>7866.3419999999996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25000</v>
      </c>
      <c r="E125" s="1">
        <v>0</v>
      </c>
      <c r="F125" s="1">
        <v>0</v>
      </c>
      <c r="G125" s="2">
        <f t="shared" si="0"/>
        <v>6200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13954</v>
      </c>
      <c r="D126" s="1">
        <f>'PR-RAS'!E130</f>
        <v>0</v>
      </c>
      <c r="E126" s="1">
        <v>0</v>
      </c>
      <c r="F126" s="1">
        <v>0</v>
      </c>
      <c r="G126" s="2">
        <f t="shared" si="0"/>
        <v>1744.25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6197667</v>
      </c>
      <c r="D129" s="1">
        <f>'PR-RAS'!E133</f>
        <v>5659700.4099999992</v>
      </c>
      <c r="E129" s="1">
        <v>0</v>
      </c>
      <c r="F129" s="1">
        <v>0</v>
      </c>
      <c r="G129" s="2">
        <f t="shared" si="0"/>
        <v>2242184.68096</v>
      </c>
      <c r="H129" s="2">
        <f t="shared" si="1"/>
        <v>0.40999999921768904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6197667</v>
      </c>
      <c r="D130" s="1">
        <f>'PR-RAS'!E134</f>
        <v>5659700.4099999992</v>
      </c>
      <c r="E130" s="1">
        <v>0</v>
      </c>
      <c r="F130" s="1">
        <v>0</v>
      </c>
      <c r="G130" s="2">
        <f t="shared" si="0"/>
        <v>2259701.74878</v>
      </c>
      <c r="H130" s="2">
        <f t="shared" si="1"/>
        <v>0.40999999921768904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5547670</v>
      </c>
      <c r="D131" s="1">
        <f>'PR-RAS'!E135</f>
        <v>5030778.3099999996</v>
      </c>
      <c r="E131" s="1">
        <v>0</v>
      </c>
      <c r="F131" s="1">
        <v>0</v>
      </c>
      <c r="G131" s="2">
        <f t="shared" si="0"/>
        <v>2029199.4605999999</v>
      </c>
      <c r="H131" s="2">
        <f t="shared" si="1"/>
        <v>0.30999999959021807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649997</v>
      </c>
      <c r="D132" s="1">
        <f>'PR-RAS'!E136</f>
        <v>628922.1</v>
      </c>
      <c r="E132" s="1">
        <v>0</v>
      </c>
      <c r="F132" s="1">
        <v>0</v>
      </c>
      <c r="G132" s="2">
        <f t="shared" si="0"/>
        <v>249927.1972</v>
      </c>
      <c r="H132" s="2">
        <f t="shared" si="1"/>
        <v>9.9999999976716936E-2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10749659</v>
      </c>
      <c r="D147" s="1">
        <f>'PR-RAS'!E151</f>
        <v>10783593.439999999</v>
      </c>
      <c r="E147" s="1">
        <v>0</v>
      </c>
      <c r="F147" s="1">
        <v>0</v>
      </c>
      <c r="G147" s="2">
        <f t="shared" si="0"/>
        <v>4718259.4984799996</v>
      </c>
      <c r="H147" s="2">
        <f t="shared" si="1"/>
        <v>0.43999999947845936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7269804</v>
      </c>
      <c r="D148" s="1">
        <f>'PR-RAS'!E152</f>
        <v>6706976.209999999</v>
      </c>
      <c r="E148" s="1">
        <v>0</v>
      </c>
      <c r="F148" s="1">
        <v>0</v>
      </c>
      <c r="G148" s="2">
        <f t="shared" si="0"/>
        <v>3040512.1937399996</v>
      </c>
      <c r="H148" s="2">
        <f t="shared" si="1"/>
        <v>0.20999999903142452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5998687</v>
      </c>
      <c r="D149" s="1">
        <f>'PR-RAS'!E153</f>
        <v>5471520.0499999998</v>
      </c>
      <c r="E149" s="1">
        <v>0</v>
      </c>
      <c r="F149" s="1">
        <v>0</v>
      </c>
      <c r="G149" s="2">
        <f t="shared" si="0"/>
        <v>2507375.6107999999</v>
      </c>
      <c r="H149" s="2">
        <f t="shared" si="1"/>
        <v>4.9999999813735485E-2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4137328</v>
      </c>
      <c r="D150" s="1">
        <f>'PR-RAS'!E154</f>
        <v>3612371.49</v>
      </c>
      <c r="E150" s="1">
        <v>0</v>
      </c>
      <c r="F150" s="1">
        <v>0</v>
      </c>
      <c r="G150" s="2">
        <f t="shared" si="0"/>
        <v>1692948.57602</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73661</v>
      </c>
      <c r="D152" s="1">
        <f>'PR-RAS'!E156</f>
        <v>28047.84</v>
      </c>
      <c r="E152" s="1">
        <v>0</v>
      </c>
      <c r="F152" s="1">
        <v>0</v>
      </c>
      <c r="G152" s="2">
        <f t="shared" si="0"/>
        <v>19593.258679999999</v>
      </c>
      <c r="H152" s="2">
        <f t="shared" si="1"/>
        <v>0.15999999999985448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1787698</v>
      </c>
      <c r="D153" s="1">
        <f>'PR-RAS'!E157</f>
        <v>1831100.72</v>
      </c>
      <c r="E153" s="1">
        <v>0</v>
      </c>
      <c r="F153" s="1">
        <v>0</v>
      </c>
      <c r="G153" s="2">
        <f t="shared" si="0"/>
        <v>828384.71487999987</v>
      </c>
      <c r="H153" s="2">
        <f t="shared" si="1"/>
        <v>0.28000000002793968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299972</v>
      </c>
      <c r="D154" s="1">
        <f>'PR-RAS'!E158</f>
        <v>338018.39</v>
      </c>
      <c r="E154" s="1">
        <v>0</v>
      </c>
      <c r="F154" s="1">
        <v>0</v>
      </c>
      <c r="G154" s="2">
        <f t="shared" si="0"/>
        <v>149329.34333999999</v>
      </c>
      <c r="H154" s="2">
        <f t="shared" si="1"/>
        <v>0.39000000001396984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971145</v>
      </c>
      <c r="D155" s="1">
        <f>'PR-RAS'!E159</f>
        <v>897437.77</v>
      </c>
      <c r="E155" s="1">
        <v>0</v>
      </c>
      <c r="F155" s="1">
        <v>0</v>
      </c>
      <c r="G155" s="2">
        <f t="shared" si="0"/>
        <v>425967.16316</v>
      </c>
      <c r="H155" s="2">
        <f t="shared" si="1"/>
        <v>0.22999999998137355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971145</v>
      </c>
      <c r="D157" s="1">
        <f>'PR-RAS'!E161</f>
        <v>895297.78</v>
      </c>
      <c r="E157" s="1">
        <v>0</v>
      </c>
      <c r="F157" s="1">
        <v>0</v>
      </c>
      <c r="G157" s="2">
        <f t="shared" si="0"/>
        <v>430831.52736000001</v>
      </c>
      <c r="H157" s="2">
        <f t="shared" si="1"/>
        <v>0.21999999997206032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2139.9899999999998</v>
      </c>
      <c r="E158" s="1">
        <v>0</v>
      </c>
      <c r="F158" s="1">
        <v>0</v>
      </c>
      <c r="G158" s="2">
        <f t="shared" si="0"/>
        <v>671.95685999999989</v>
      </c>
      <c r="H158" s="2">
        <f t="shared" si="1"/>
        <v>1.0000000000218279E-2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3450730</v>
      </c>
      <c r="D159" s="1">
        <f>'PR-RAS'!E163</f>
        <v>3972843.29</v>
      </c>
      <c r="E159" s="1">
        <v>0</v>
      </c>
      <c r="F159" s="1">
        <v>0</v>
      </c>
      <c r="G159" s="2">
        <f t="shared" si="0"/>
        <v>1800633.8196400001</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196501</v>
      </c>
      <c r="D160" s="1">
        <f>'PR-RAS'!E164</f>
        <v>246073.16</v>
      </c>
      <c r="E160" s="1">
        <v>0</v>
      </c>
      <c r="F160" s="1">
        <v>0</v>
      </c>
      <c r="G160" s="2">
        <f t="shared" si="0"/>
        <v>109494.92388000002</v>
      </c>
      <c r="H160" s="2">
        <f t="shared" si="1"/>
        <v>0.16000000000349246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11158</v>
      </c>
      <c r="D161" s="1">
        <f>'PR-RAS'!E165</f>
        <v>26375.3</v>
      </c>
      <c r="E161" s="1">
        <v>0</v>
      </c>
      <c r="F161" s="1">
        <v>0</v>
      </c>
      <c r="G161" s="2">
        <f t="shared" si="0"/>
        <v>10225.376</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173063</v>
      </c>
      <c r="D162" s="1">
        <f>'PR-RAS'!E166</f>
        <v>204552.01</v>
      </c>
      <c r="E162" s="1">
        <v>0</v>
      </c>
      <c r="F162" s="1">
        <v>0</v>
      </c>
      <c r="G162" s="2">
        <f t="shared" si="0"/>
        <v>93728.890220000001</v>
      </c>
      <c r="H162" s="2">
        <f t="shared" si="1"/>
        <v>1.0000000009313226E-2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11518</v>
      </c>
      <c r="D163" s="1">
        <f>'PR-RAS'!E167</f>
        <v>14385</v>
      </c>
      <c r="E163" s="1">
        <v>0</v>
      </c>
      <c r="F163" s="1">
        <v>0</v>
      </c>
      <c r="G163" s="2">
        <f t="shared" si="0"/>
        <v>6526.6559999999999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762</v>
      </c>
      <c r="D164" s="1">
        <f>'PR-RAS'!E168</f>
        <v>760.85</v>
      </c>
      <c r="E164" s="1">
        <v>0</v>
      </c>
      <c r="F164" s="1">
        <v>0</v>
      </c>
      <c r="G164" s="2">
        <f t="shared" si="0"/>
        <v>372.24309999999997</v>
      </c>
      <c r="H164" s="2">
        <f t="shared" si="1"/>
        <v>0.14999999999997726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2221231</v>
      </c>
      <c r="D165" s="1">
        <f>'PR-RAS'!E169</f>
        <v>2455829.1</v>
      </c>
      <c r="E165" s="1">
        <v>0</v>
      </c>
      <c r="F165" s="1">
        <v>0</v>
      </c>
      <c r="G165" s="2">
        <f t="shared" si="0"/>
        <v>1169793.8288</v>
      </c>
      <c r="H165" s="2">
        <f t="shared" si="1"/>
        <v>0.10000000009313226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338173</v>
      </c>
      <c r="D166" s="1">
        <f>'PR-RAS'!E170</f>
        <v>337504.19</v>
      </c>
      <c r="E166" s="1">
        <v>0</v>
      </c>
      <c r="F166" s="1">
        <v>0</v>
      </c>
      <c r="G166" s="2">
        <f t="shared" si="0"/>
        <v>167174.9277</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1177393</v>
      </c>
      <c r="D167" s="1">
        <f>'PR-RAS'!E171</f>
        <v>1360599.93</v>
      </c>
      <c r="E167" s="1">
        <v>0</v>
      </c>
      <c r="F167" s="1">
        <v>0</v>
      </c>
      <c r="G167" s="2">
        <f t="shared" si="0"/>
        <v>647166.41475999996</v>
      </c>
      <c r="H167" s="2">
        <f t="shared" si="1"/>
        <v>7.000000006519258E-2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536508</v>
      </c>
      <c r="D168" s="1">
        <f>'PR-RAS'!E172</f>
        <v>604189.86</v>
      </c>
      <c r="E168" s="1">
        <v>0</v>
      </c>
      <c r="F168" s="1">
        <v>0</v>
      </c>
      <c r="G168" s="2">
        <f t="shared" si="0"/>
        <v>291396.24924000003</v>
      </c>
      <c r="H168" s="2">
        <f t="shared" si="1"/>
        <v>0.14000000001396984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58930</v>
      </c>
      <c r="D169" s="1">
        <f>'PR-RAS'!E173</f>
        <v>64104.38</v>
      </c>
      <c r="E169" s="1">
        <v>0</v>
      </c>
      <c r="F169" s="1">
        <v>0</v>
      </c>
      <c r="G169" s="2">
        <f t="shared" si="0"/>
        <v>31439.311680000003</v>
      </c>
      <c r="H169" s="2">
        <f t="shared" si="1"/>
        <v>0.37999999999738066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86838</v>
      </c>
      <c r="D170" s="1">
        <f>'PR-RAS'!E174</f>
        <v>88681.83</v>
      </c>
      <c r="E170" s="1">
        <v>0</v>
      </c>
      <c r="F170" s="1">
        <v>0</v>
      </c>
      <c r="G170" s="2">
        <f t="shared" si="0"/>
        <v>44650.08054000001</v>
      </c>
      <c r="H170" s="2">
        <f t="shared" si="1"/>
        <v>0.16999999999825377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23389</v>
      </c>
      <c r="D172" s="1">
        <f>'PR-RAS'!E176</f>
        <v>748.91</v>
      </c>
      <c r="E172" s="1">
        <v>0</v>
      </c>
      <c r="F172" s="1">
        <v>0</v>
      </c>
      <c r="G172" s="2">
        <f t="shared" si="0"/>
        <v>4255.6462200000005</v>
      </c>
      <c r="H172" s="2">
        <f t="shared" si="1"/>
        <v>9.0000000000031832E-2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911776</v>
      </c>
      <c r="D173" s="1">
        <f>'PR-RAS'!E177</f>
        <v>1113226.1100000001</v>
      </c>
      <c r="E173" s="1">
        <v>0</v>
      </c>
      <c r="F173" s="1">
        <v>0</v>
      </c>
      <c r="G173" s="2">
        <f t="shared" si="0"/>
        <v>539775.25384000002</v>
      </c>
      <c r="H173" s="2">
        <f t="shared" si="1"/>
        <v>0.11000000010244548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61507</v>
      </c>
      <c r="D174" s="1">
        <f>'PR-RAS'!E178</f>
        <v>63840</v>
      </c>
      <c r="E174" s="1">
        <v>0</v>
      </c>
      <c r="F174" s="1">
        <v>0</v>
      </c>
      <c r="G174" s="2">
        <f t="shared" si="0"/>
        <v>32729.350999999999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242982</v>
      </c>
      <c r="D175" s="1">
        <f>'PR-RAS'!E179</f>
        <v>298888.64</v>
      </c>
      <c r="E175" s="1">
        <v>0</v>
      </c>
      <c r="F175" s="1">
        <v>0</v>
      </c>
      <c r="G175" s="2">
        <f t="shared" si="0"/>
        <v>146292.11471999998</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15483</v>
      </c>
      <c r="D176" s="1">
        <f>'PR-RAS'!E180</f>
        <v>23361</v>
      </c>
      <c r="E176" s="1">
        <v>0</v>
      </c>
      <c r="F176" s="1">
        <v>0</v>
      </c>
      <c r="G176" s="2">
        <f t="shared" si="0"/>
        <v>10885.875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354986</v>
      </c>
      <c r="D177" s="1">
        <f>'PR-RAS'!E181</f>
        <v>381138.87</v>
      </c>
      <c r="E177" s="1">
        <v>0</v>
      </c>
      <c r="F177" s="1">
        <v>0</v>
      </c>
      <c r="G177" s="2">
        <f t="shared" si="0"/>
        <v>196638.41824</v>
      </c>
      <c r="H177" s="2">
        <f t="shared" si="1"/>
        <v>0.13000000000465661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5872</v>
      </c>
      <c r="D178" s="1">
        <f>'PR-RAS'!E182</f>
        <v>3201.39</v>
      </c>
      <c r="E178" s="1">
        <v>0</v>
      </c>
      <c r="F178" s="1">
        <v>0</v>
      </c>
      <c r="G178" s="2">
        <f t="shared" si="0"/>
        <v>2172.6360599999998</v>
      </c>
      <c r="H178" s="2">
        <f t="shared" si="1"/>
        <v>0.38999999999987267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19172</v>
      </c>
      <c r="D179" s="1">
        <f>'PR-RAS'!E183</f>
        <v>71732</v>
      </c>
      <c r="E179" s="1">
        <v>0</v>
      </c>
      <c r="F179" s="1">
        <v>0</v>
      </c>
      <c r="G179" s="2">
        <f t="shared" si="0"/>
        <v>28949.207999999999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72496</v>
      </c>
      <c r="D180" s="1">
        <f>'PR-RAS'!E184</f>
        <v>88647.41</v>
      </c>
      <c r="E180" s="1">
        <v>0</v>
      </c>
      <c r="F180" s="1">
        <v>0</v>
      </c>
      <c r="G180" s="2">
        <f t="shared" si="0"/>
        <v>44712.556779999999</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99681</v>
      </c>
      <c r="D181" s="1">
        <f>'PR-RAS'!E185</f>
        <v>123116.99</v>
      </c>
      <c r="E181" s="1">
        <v>0</v>
      </c>
      <c r="F181" s="1">
        <v>0</v>
      </c>
      <c r="G181" s="2">
        <f t="shared" si="0"/>
        <v>62264.696399999993</v>
      </c>
      <c r="H181" s="2">
        <f t="shared" si="1"/>
        <v>9.9999999947613105E-3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39597</v>
      </c>
      <c r="D182" s="1">
        <f>'PR-RAS'!E186</f>
        <v>59299.81</v>
      </c>
      <c r="E182" s="1">
        <v>0</v>
      </c>
      <c r="F182" s="1">
        <v>0</v>
      </c>
      <c r="G182" s="2">
        <f t="shared" si="0"/>
        <v>28633.588219999998</v>
      </c>
      <c r="H182" s="2">
        <f t="shared" si="1"/>
        <v>0.19000000000232831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121222</v>
      </c>
      <c r="D184" s="1">
        <f>'PR-RAS'!E188</f>
        <v>157714.92000000001</v>
      </c>
      <c r="E184" s="1">
        <v>0</v>
      </c>
      <c r="F184" s="1">
        <v>0</v>
      </c>
      <c r="G184" s="2">
        <f t="shared" si="0"/>
        <v>79907.286720000004</v>
      </c>
      <c r="H184" s="2">
        <f t="shared" si="1"/>
        <v>7.9999999987194315E-2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35609</v>
      </c>
      <c r="D185" s="1">
        <f>'PR-RAS'!E189</f>
        <v>35700</v>
      </c>
      <c r="E185" s="1">
        <v>0</v>
      </c>
      <c r="F185" s="1">
        <v>0</v>
      </c>
      <c r="G185" s="2">
        <f t="shared" si="0"/>
        <v>19689.655999999999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56401</v>
      </c>
      <c r="D186" s="1">
        <f>'PR-RAS'!E190</f>
        <v>52090.29</v>
      </c>
      <c r="E186" s="1">
        <v>0</v>
      </c>
      <c r="F186" s="1">
        <v>0</v>
      </c>
      <c r="G186" s="2">
        <f t="shared" si="0"/>
        <v>29707.592300000004</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2927</v>
      </c>
      <c r="D187" s="1">
        <f>'PR-RAS'!E191</f>
        <v>8587.9699999999993</v>
      </c>
      <c r="E187" s="1">
        <v>0</v>
      </c>
      <c r="F187" s="1">
        <v>0</v>
      </c>
      <c r="G187" s="2">
        <f t="shared" si="0"/>
        <v>3739.1468399999999</v>
      </c>
      <c r="H187" s="2">
        <f t="shared" si="1"/>
        <v>3.0000000000654836E-2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10562</v>
      </c>
      <c r="D189" s="1">
        <f>'PR-RAS'!E193</f>
        <v>28088</v>
      </c>
      <c r="E189" s="1">
        <v>0</v>
      </c>
      <c r="F189" s="1">
        <v>0</v>
      </c>
      <c r="G189" s="2">
        <f t="shared" si="0"/>
        <v>12546.744000000001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15723</v>
      </c>
      <c r="D191" s="1">
        <f>'PR-RAS'!E195</f>
        <v>33248.660000000003</v>
      </c>
      <c r="E191" s="1">
        <v>0</v>
      </c>
      <c r="F191" s="1">
        <v>0</v>
      </c>
      <c r="G191" s="2">
        <f t="shared" si="0"/>
        <v>15621.860800000002</v>
      </c>
      <c r="H191" s="2">
        <f t="shared" si="1"/>
        <v>0.33999999999650754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14625</v>
      </c>
      <c r="D192" s="1">
        <f>'PR-RAS'!E196</f>
        <v>72423.94</v>
      </c>
      <c r="E192" s="1">
        <v>0</v>
      </c>
      <c r="F192" s="1">
        <v>0</v>
      </c>
      <c r="G192" s="2">
        <f t="shared" si="0"/>
        <v>30459.320080000001</v>
      </c>
      <c r="H192" s="2">
        <f t="shared" si="1"/>
        <v>5.9999999997671694E-2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14625</v>
      </c>
      <c r="D206" s="1">
        <f>'PR-RAS'!E210</f>
        <v>72423.94</v>
      </c>
      <c r="E206" s="1">
        <v>0</v>
      </c>
      <c r="F206" s="1">
        <v>0</v>
      </c>
      <c r="G206" s="2">
        <f t="shared" si="0"/>
        <v>32691.940399999999</v>
      </c>
      <c r="H206" s="2">
        <f t="shared" si="1"/>
        <v>5.9999999997671694E-2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14625</v>
      </c>
      <c r="D207" s="1">
        <f>'PR-RAS'!E211</f>
        <v>17460.93</v>
      </c>
      <c r="E207" s="1">
        <v>0</v>
      </c>
      <c r="F207" s="1">
        <v>0</v>
      </c>
      <c r="G207" s="2">
        <f t="shared" si="0"/>
        <v>10206.65316</v>
      </c>
      <c r="H207" s="2">
        <f t="shared" si="1"/>
        <v>6.9999999999708962E-2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54963.01</v>
      </c>
      <c r="E209" s="1">
        <v>0</v>
      </c>
      <c r="F209" s="1">
        <v>0</v>
      </c>
      <c r="G209" s="2">
        <f t="shared" si="0"/>
        <v>22864.612160000001</v>
      </c>
      <c r="H209" s="2">
        <f t="shared" si="1"/>
        <v>1.0000000002037268E-2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14500</v>
      </c>
      <c r="D248" s="1">
        <f>'PR-RAS'!E252</f>
        <v>31350</v>
      </c>
      <c r="E248" s="1">
        <v>0</v>
      </c>
      <c r="F248" s="1">
        <v>0</v>
      </c>
      <c r="G248" s="2">
        <f t="shared" si="0"/>
        <v>19068.400000000001</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14500</v>
      </c>
      <c r="D255" s="1">
        <f>'PR-RAS'!E259</f>
        <v>31350</v>
      </c>
      <c r="E255" s="1">
        <v>0</v>
      </c>
      <c r="F255" s="1">
        <v>0</v>
      </c>
      <c r="G255" s="2">
        <f t="shared" si="0"/>
        <v>19608.8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14500</v>
      </c>
      <c r="D256" s="1">
        <f>'PR-RAS'!E260</f>
        <v>31350</v>
      </c>
      <c r="E256" s="1">
        <v>0</v>
      </c>
      <c r="F256" s="1">
        <v>0</v>
      </c>
      <c r="G256" s="2">
        <f t="shared" si="0"/>
        <v>19686</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10749659</v>
      </c>
      <c r="D285" s="1">
        <f>'PR-RAS'!E289</f>
        <v>10783593.439999999</v>
      </c>
      <c r="E285" s="1">
        <v>0</v>
      </c>
      <c r="F285" s="1">
        <v>0</v>
      </c>
      <c r="G285" s="2">
        <f t="shared" si="8"/>
        <v>9177984.229919998</v>
      </c>
      <c r="H285" s="2">
        <f t="shared" si="9"/>
        <v>0.43999999947845936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433372</v>
      </c>
      <c r="D286" s="1">
        <f>'PR-RAS'!E290</f>
        <v>543500.63000000082</v>
      </c>
      <c r="E286" s="1">
        <v>0</v>
      </c>
      <c r="F286" s="1">
        <v>0</v>
      </c>
      <c r="G286" s="2">
        <f t="shared" si="8"/>
        <v>433306.37910000043</v>
      </c>
      <c r="H286" s="2">
        <f t="shared" si="9"/>
        <v>0.36999999918043613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348040</v>
      </c>
      <c r="D288" s="1">
        <f>'PR-RAS'!E292</f>
        <v>86795.35</v>
      </c>
      <c r="E288" s="1">
        <v>0</v>
      </c>
      <c r="F288" s="1">
        <v>0</v>
      </c>
      <c r="G288" s="2">
        <f t="shared" si="8"/>
        <v>149708.01089999999</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79497</v>
      </c>
      <c r="D290" s="1">
        <f>'PR-RAS'!E294</f>
        <v>88796.800000000003</v>
      </c>
      <c r="E290" s="1">
        <v>0</v>
      </c>
      <c r="F290" s="1">
        <v>0</v>
      </c>
      <c r="G290" s="2">
        <f t="shared" si="8"/>
        <v>74299.183399999994</v>
      </c>
      <c r="H290" s="2">
        <f t="shared" si="9"/>
        <v>0.19999999999708962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700</v>
      </c>
      <c r="D293" s="1">
        <f>'PR-RAS'!E298</f>
        <v>0</v>
      </c>
      <c r="E293" s="1">
        <v>0</v>
      </c>
      <c r="F293" s="1">
        <v>0</v>
      </c>
      <c r="G293" s="2">
        <f t="shared" si="8"/>
        <v>204.39999999999998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700</v>
      </c>
      <c r="D306" s="1">
        <f>'PR-RAS'!E311</f>
        <v>0</v>
      </c>
      <c r="E306" s="1">
        <v>0</v>
      </c>
      <c r="F306" s="1">
        <v>0</v>
      </c>
      <c r="G306" s="2">
        <f t="shared" si="8"/>
        <v>213.5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700</v>
      </c>
      <c r="D321" s="1">
        <f>'PR-RAS'!E326</f>
        <v>0</v>
      </c>
      <c r="E321" s="1">
        <v>0</v>
      </c>
      <c r="F321" s="1">
        <v>0</v>
      </c>
      <c r="G321" s="2">
        <f t="shared" si="8"/>
        <v>224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700</v>
      </c>
      <c r="D322" s="1">
        <f>'PR-RAS'!E327</f>
        <v>0</v>
      </c>
      <c r="E322" s="1">
        <v>0</v>
      </c>
      <c r="F322" s="1">
        <v>0</v>
      </c>
      <c r="G322" s="2">
        <f t="shared" si="8"/>
        <v>224.70000000000002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725548</v>
      </c>
      <c r="D345" s="1">
        <f>'PR-RAS'!E350</f>
        <v>659587.1</v>
      </c>
      <c r="E345" s="1">
        <v>0</v>
      </c>
      <c r="F345" s="1">
        <v>0</v>
      </c>
      <c r="G345" s="2">
        <f t="shared" si="8"/>
        <v>703384.43679999991</v>
      </c>
      <c r="H345" s="2">
        <f t="shared" si="9"/>
        <v>9.9999999976716936E-2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230938</v>
      </c>
      <c r="D358" s="1">
        <f>'PR-RAS'!E363</f>
        <v>144873.55000000002</v>
      </c>
      <c r="E358" s="1">
        <v>0</v>
      </c>
      <c r="F358" s="1">
        <v>0</v>
      </c>
      <c r="G358" s="2">
        <f t="shared" si="8"/>
        <v>185884.58069999999</v>
      </c>
      <c r="H358" s="2">
        <f t="shared" si="9"/>
        <v>0.4499999999825377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230938</v>
      </c>
      <c r="D364" s="1">
        <f>'PR-RAS'!E369</f>
        <v>144873.55000000002</v>
      </c>
      <c r="E364" s="1">
        <v>0</v>
      </c>
      <c r="F364" s="1">
        <v>0</v>
      </c>
      <c r="G364" s="2">
        <f t="shared" si="8"/>
        <v>189008.69130000001</v>
      </c>
      <c r="H364" s="2">
        <f t="shared" si="9"/>
        <v>0.4499999999825377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81028</v>
      </c>
      <c r="D365" s="1">
        <f>'PR-RAS'!E370</f>
        <v>55865.86</v>
      </c>
      <c r="E365" s="1">
        <v>0</v>
      </c>
      <c r="F365" s="1">
        <v>0</v>
      </c>
      <c r="G365" s="2">
        <f t="shared" si="8"/>
        <v>70164.538079999998</v>
      </c>
      <c r="H365" s="2">
        <f t="shared" si="9"/>
        <v>0.13999999999941792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8000</v>
      </c>
      <c r="D366" s="1">
        <f>'PR-RAS'!E371</f>
        <v>25892.99</v>
      </c>
      <c r="E366" s="1">
        <v>0</v>
      </c>
      <c r="F366" s="1">
        <v>0</v>
      </c>
      <c r="G366" s="2">
        <f t="shared" si="8"/>
        <v>21821.882700000002</v>
      </c>
      <c r="H366" s="2">
        <f t="shared" si="9"/>
        <v>9.9999999983992893E-3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16126</v>
      </c>
      <c r="D367" s="1">
        <f>'PR-RAS'!E372</f>
        <v>21032.16</v>
      </c>
      <c r="E367" s="1">
        <v>0</v>
      </c>
      <c r="F367" s="1">
        <v>0</v>
      </c>
      <c r="G367" s="2">
        <f t="shared" si="8"/>
        <v>21297.65712</v>
      </c>
      <c r="H367" s="2">
        <f t="shared" si="9"/>
        <v>0.15999999999985448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49341</v>
      </c>
      <c r="D368" s="1">
        <f>'PR-RAS'!E373</f>
        <v>17213.5</v>
      </c>
      <c r="E368" s="1">
        <v>0</v>
      </c>
      <c r="F368" s="1">
        <v>0</v>
      </c>
      <c r="G368" s="2">
        <f t="shared" si="8"/>
        <v>30742.856</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2490</v>
      </c>
      <c r="D370" s="1">
        <f>'PR-RAS'!E375</f>
        <v>899</v>
      </c>
      <c r="E370" s="1">
        <v>0</v>
      </c>
      <c r="F370" s="1">
        <v>0</v>
      </c>
      <c r="G370" s="2">
        <f t="shared" si="8"/>
        <v>1582.2719999999999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73953</v>
      </c>
      <c r="D371" s="1">
        <f>'PR-RAS'!E376</f>
        <v>23970.04</v>
      </c>
      <c r="E371" s="1">
        <v>0</v>
      </c>
      <c r="F371" s="1">
        <v>0</v>
      </c>
      <c r="G371" s="2">
        <f t="shared" si="8"/>
        <v>45100.439599999998</v>
      </c>
      <c r="H371" s="2">
        <f t="shared" si="9"/>
        <v>4.0000000000873115E-2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494610</v>
      </c>
      <c r="D397" s="1">
        <f>'PR-RAS'!E402</f>
        <v>514713.55</v>
      </c>
      <c r="E397" s="1">
        <v>0</v>
      </c>
      <c r="F397" s="1">
        <v>0</v>
      </c>
      <c r="G397" s="2">
        <f t="shared" si="8"/>
        <v>603518.69160000002</v>
      </c>
      <c r="H397" s="2">
        <f t="shared" si="9"/>
        <v>0.45000000001164153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479042</v>
      </c>
      <c r="D398" s="1">
        <f>'PR-RAS'!E403</f>
        <v>508761.05</v>
      </c>
      <c r="E398" s="1">
        <v>0</v>
      </c>
      <c r="F398" s="1">
        <v>0</v>
      </c>
      <c r="G398" s="2">
        <f t="shared" si="8"/>
        <v>594135.94770000002</v>
      </c>
      <c r="H398" s="2">
        <f t="shared" si="9"/>
        <v>4.9999999988358468E-2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11818</v>
      </c>
      <c r="D399" s="1">
        <f>'PR-RAS'!E404</f>
        <v>5952.5</v>
      </c>
      <c r="E399" s="1">
        <v>0</v>
      </c>
      <c r="F399" s="1">
        <v>0</v>
      </c>
      <c r="G399" s="2">
        <f t="shared" si="8"/>
        <v>9441.7540000000008</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3750</v>
      </c>
      <c r="D401" s="1">
        <f>'PR-RAS'!E406</f>
        <v>0</v>
      </c>
      <c r="E401" s="1">
        <v>0</v>
      </c>
      <c r="F401" s="1">
        <v>0</v>
      </c>
      <c r="G401" s="2">
        <f t="shared" si="8"/>
        <v>1500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724848</v>
      </c>
      <c r="D403" s="1">
        <f>'PR-RAS'!E408</f>
        <v>659587.1</v>
      </c>
      <c r="E403" s="1">
        <v>0</v>
      </c>
      <c r="F403" s="1">
        <v>0</v>
      </c>
      <c r="G403" s="2">
        <f t="shared" si="8"/>
        <v>821696.92440000002</v>
      </c>
      <c r="H403" s="2">
        <f t="shared" si="9"/>
        <v>9.9999999976716936E-2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60896</v>
      </c>
      <c r="D404" s="1">
        <f>'PR-RAS'!E409</f>
        <v>30665</v>
      </c>
      <c r="E404" s="1">
        <v>0</v>
      </c>
      <c r="F404" s="1">
        <v>0</v>
      </c>
      <c r="G404" s="2">
        <f t="shared" si="8"/>
        <v>49257.078000000001</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11183731</v>
      </c>
      <c r="D407" s="1">
        <f>'PR-RAS'!E412</f>
        <v>11327094.07</v>
      </c>
      <c r="E407" s="1">
        <v>0</v>
      </c>
      <c r="F407" s="1">
        <v>0</v>
      </c>
      <c r="G407" s="2">
        <f t="shared" si="8"/>
        <v>13738195.170840001</v>
      </c>
      <c r="H407" s="2">
        <f t="shared" si="9"/>
        <v>7.0000000298023224E-2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11475207</v>
      </c>
      <c r="D408" s="1">
        <f>'PR-RAS'!E413</f>
        <v>11443180.539999999</v>
      </c>
      <c r="E408" s="1">
        <v>0</v>
      </c>
      <c r="F408" s="1">
        <v>0</v>
      </c>
      <c r="G408" s="2">
        <f t="shared" si="8"/>
        <v>13985158.208559999</v>
      </c>
      <c r="H408" s="2">
        <f t="shared" si="9"/>
        <v>0.46000000089406967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291476</v>
      </c>
      <c r="D410" s="1">
        <f>'PR-RAS'!E415</f>
        <v>116086.46999999881</v>
      </c>
      <c r="E410" s="1">
        <v>0</v>
      </c>
      <c r="F410" s="1">
        <v>0</v>
      </c>
      <c r="G410" s="2">
        <f t="shared" si="8"/>
        <v>214172.41645999902</v>
      </c>
      <c r="H410" s="2">
        <f t="shared" si="9"/>
        <v>0.4699999988079071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408936</v>
      </c>
      <c r="D411" s="1">
        <f>'PR-RAS'!E416</f>
        <v>117460.35</v>
      </c>
      <c r="E411" s="1">
        <v>0</v>
      </c>
      <c r="F411" s="1">
        <v>0</v>
      </c>
      <c r="G411" s="2">
        <f t="shared" si="8"/>
        <v>263981.24699999997</v>
      </c>
      <c r="H411" s="2">
        <f t="shared" si="9"/>
        <v>0.35000000000582077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79497</v>
      </c>
      <c r="D413" s="1">
        <f>'PR-RAS'!E418</f>
        <v>88796.800000000003</v>
      </c>
      <c r="E413" s="1">
        <v>0</v>
      </c>
      <c r="F413" s="1">
        <v>0</v>
      </c>
      <c r="G413" s="2">
        <f t="shared" si="8"/>
        <v>105921.3272</v>
      </c>
      <c r="H413" s="2">
        <f t="shared" si="9"/>
        <v>0.19999999999708962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11183731</v>
      </c>
      <c r="D633" s="1">
        <f>'PR-RAS'!E639</f>
        <v>11327094.07</v>
      </c>
      <c r="E633" s="1">
        <v>0</v>
      </c>
      <c r="F633" s="1">
        <v>0</v>
      </c>
      <c r="G633" s="2">
        <f t="shared" si="10"/>
        <v>21385564.896480002</v>
      </c>
      <c r="H633" s="2">
        <f t="shared" si="11"/>
        <v>7.0000000298023224E-2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11475207</v>
      </c>
      <c r="D634" s="1">
        <f>'PR-RAS'!E640</f>
        <v>11443180.539999999</v>
      </c>
      <c r="E634" s="1">
        <v>0</v>
      </c>
      <c r="F634" s="1">
        <v>0</v>
      </c>
      <c r="G634" s="2">
        <f t="shared" si="10"/>
        <v>21750872.594639998</v>
      </c>
      <c r="H634" s="2">
        <f t="shared" si="11"/>
        <v>0.46000000089406967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291476</v>
      </c>
      <c r="D636" s="1">
        <f>'PR-RAS'!E642</f>
        <v>116086.46999999881</v>
      </c>
      <c r="E636" s="1">
        <v>0</v>
      </c>
      <c r="F636" s="1">
        <v>0</v>
      </c>
      <c r="G636" s="2">
        <f t="shared" si="10"/>
        <v>332517.07689999847</v>
      </c>
      <c r="H636" s="2">
        <f t="shared" si="11"/>
        <v>0.4699999988079071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408936</v>
      </c>
      <c r="D637" s="1">
        <f>'PR-RAS'!E643</f>
        <v>117460.35</v>
      </c>
      <c r="E637" s="1">
        <v>0</v>
      </c>
      <c r="F637" s="1">
        <v>0</v>
      </c>
      <c r="G637" s="2">
        <f t="shared" si="10"/>
        <v>409492.86119999998</v>
      </c>
      <c r="H637" s="2">
        <f t="shared" si="11"/>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117460</v>
      </c>
      <c r="D639" s="1">
        <f>'PR-RAS'!E645</f>
        <v>1373.8800000011979</v>
      </c>
      <c r="E639" s="1">
        <v>0</v>
      </c>
      <c r="F639" s="1">
        <v>0</v>
      </c>
      <c r="G639" s="2">
        <f t="shared" si="10"/>
        <v>76692.550880001523</v>
      </c>
      <c r="H639" s="2">
        <f t="shared" si="11"/>
        <v>0.11999999880208634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512396</v>
      </c>
      <c r="D641" s="1">
        <f>'PR-RAS'!E647</f>
        <v>566291.55000000005</v>
      </c>
      <c r="E641" s="1">
        <v>0</v>
      </c>
      <c r="F641" s="1">
        <v>0</v>
      </c>
      <c r="G641" s="2">
        <f t="shared" si="10"/>
        <v>1052786.6240000001</v>
      </c>
      <c r="H641" s="2">
        <f t="shared" si="11"/>
        <v>0.44999999995343387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865074</v>
      </c>
      <c r="D642" s="1">
        <f>'PR-RAS'!E649</f>
        <v>852239.67</v>
      </c>
      <c r="E642" s="1">
        <v>0</v>
      </c>
      <c r="F642" s="1">
        <v>0</v>
      </c>
      <c r="G642" s="2">
        <f t="shared" si="10"/>
        <v>1647083.6909399999</v>
      </c>
      <c r="H642" s="2">
        <f t="shared" si="11"/>
        <v>0.32999999995809048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12989144</v>
      </c>
      <c r="D643" s="1">
        <f>'PR-RAS'!E650</f>
        <v>13876976.84</v>
      </c>
      <c r="E643" s="1">
        <v>0</v>
      </c>
      <c r="F643" s="1">
        <v>0</v>
      </c>
      <c r="G643" s="2">
        <f t="shared" si="10"/>
        <v>26157068.710560001</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13001978</v>
      </c>
      <c r="D644" s="1">
        <f>'PR-RAS'!E651</f>
        <v>14336671.310000001</v>
      </c>
      <c r="E644" s="1">
        <v>0</v>
      </c>
      <c r="F644" s="1">
        <v>0</v>
      </c>
      <c r="G644" s="2">
        <f t="shared" si="10"/>
        <v>26797231.158660002</v>
      </c>
      <c r="H644" s="2">
        <f t="shared" si="11"/>
        <v>0.31000000052154064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852240</v>
      </c>
      <c r="D645" s="1">
        <f>'PR-RAS'!E652</f>
        <v>392545.19999999925</v>
      </c>
      <c r="E645" s="1">
        <v>0</v>
      </c>
      <c r="F645" s="1">
        <v>0</v>
      </c>
      <c r="G645" s="2">
        <f t="shared" si="10"/>
        <v>1054440.777599999</v>
      </c>
      <c r="H645" s="2">
        <f t="shared" si="11"/>
        <v>0.19999999925494194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57</v>
      </c>
      <c r="E647" s="1">
        <v>0</v>
      </c>
      <c r="F647" s="1">
        <v>0</v>
      </c>
      <c r="G647" s="2">
        <f t="shared" si="10"/>
        <v>121.44800000000001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v>
      </c>
      <c r="D649" s="1">
        <f>'PR-RAS'!E656</f>
        <v>55</v>
      </c>
      <c r="E649" s="1">
        <v>0</v>
      </c>
      <c r="F649" s="1">
        <v>0</v>
      </c>
      <c r="G649" s="2">
        <f t="shared" si="10"/>
        <v>115.34400000000001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24000</v>
      </c>
      <c r="E668" s="1">
        <v>0</v>
      </c>
      <c r="F668" s="1">
        <v>0</v>
      </c>
      <c r="G668" s="2">
        <f t="shared" si="10"/>
        <v>32016</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4968429</v>
      </c>
      <c r="D703" s="1">
        <f>'PR-RAS'!E710</f>
        <v>5613325.5099999998</v>
      </c>
      <c r="E703" s="1">
        <v>0</v>
      </c>
      <c r="F703" s="1">
        <v>0</v>
      </c>
      <c r="G703" s="2">
        <f t="shared" si="10"/>
        <v>11368946.174039999</v>
      </c>
      <c r="H703" s="2">
        <f t="shared" si="11"/>
        <v>0.49000000022351742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983.86</v>
      </c>
      <c r="E705" s="1">
        <v>0</v>
      </c>
      <c r="F705" s="1">
        <v>0</v>
      </c>
      <c r="G705" s="2">
        <f t="shared" si="10"/>
        <v>1385.2748799999999</v>
      </c>
      <c r="H705" s="2">
        <f t="shared" si="11"/>
        <v>0.13999999999998636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31075</v>
      </c>
      <c r="D709" s="1">
        <f>'PR-RAS'!E716</f>
        <v>32764.46</v>
      </c>
      <c r="E709" s="1">
        <v>0</v>
      </c>
      <c r="F709" s="1">
        <v>0</v>
      </c>
      <c r="G709" s="2">
        <f t="shared" si="10"/>
        <v>68395.575359999988</v>
      </c>
      <c r="H709" s="2">
        <f t="shared" si="11"/>
        <v>0.45999999999912689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27469</v>
      </c>
      <c r="D710" s="1">
        <f>'PR-RAS'!E717</f>
        <v>16270.61</v>
      </c>
      <c r="E710" s="1">
        <v>0</v>
      </c>
      <c r="F710" s="1">
        <v>0</v>
      </c>
      <c r="G710" s="2">
        <f t="shared" si="10"/>
        <v>42547.24598</v>
      </c>
      <c r="H710" s="2">
        <f t="shared" si="11"/>
        <v>0.38999999999941792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173063</v>
      </c>
      <c r="D711" s="1">
        <f>'PR-RAS'!E718</f>
        <v>204552.01</v>
      </c>
      <c r="E711" s="1">
        <v>0</v>
      </c>
      <c r="F711" s="1">
        <v>0</v>
      </c>
      <c r="G711" s="2">
        <f t="shared" si="10"/>
        <v>413338.58419999998</v>
      </c>
      <c r="H711" s="2">
        <f t="shared" si="11"/>
        <v>1.0000000009313226E-2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10890</v>
      </c>
      <c r="D713" s="1">
        <f>'PR-RAS'!E720</f>
        <v>68325</v>
      </c>
      <c r="E713" s="1">
        <v>0</v>
      </c>
      <c r="F713" s="1">
        <v>0</v>
      </c>
      <c r="G713" s="2">
        <f t="shared" si="10"/>
        <v>105048.48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3666</v>
      </c>
      <c r="D715" s="1">
        <f>'PR-RAS'!E722</f>
        <v>4422.1899999999996</v>
      </c>
      <c r="E715" s="1">
        <v>0</v>
      </c>
      <c r="F715" s="1">
        <v>0</v>
      </c>
      <c r="G715" s="2">
        <f t="shared" si="10"/>
        <v>8932.4113199999993</v>
      </c>
      <c r="H715" s="2">
        <f t="shared" si="11"/>
        <v>0.18999999999959982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35609</v>
      </c>
      <c r="D718" s="1">
        <f>'PR-RAS'!E725</f>
        <v>35700</v>
      </c>
      <c r="E718" s="1">
        <v>0</v>
      </c>
      <c r="F718" s="1">
        <v>0</v>
      </c>
      <c r="G718" s="2">
        <f t="shared" si="10"/>
        <v>76725.452999999994</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23607</v>
      </c>
      <c r="D719" s="1">
        <f>'PR-RAS'!E726</f>
        <v>17774.98</v>
      </c>
      <c r="E719" s="1">
        <v>0</v>
      </c>
      <c r="F719" s="1">
        <v>0</v>
      </c>
      <c r="G719" s="2">
        <f t="shared" si="10"/>
        <v>42474.69728</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14500</v>
      </c>
      <c r="D809" s="1">
        <f>'PR-RAS'!E816</f>
        <v>31350</v>
      </c>
      <c r="E809" s="1">
        <v>0</v>
      </c>
      <c r="F809" s="1">
        <v>0</v>
      </c>
      <c r="G809" s="2">
        <f t="shared" si="10"/>
        <v>62377.600000000006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10623298</v>
      </c>
      <c r="D984" s="6">
        <f>BILANCA!E6</f>
        <v>10370488.380000003</v>
      </c>
      <c r="E984" s="6">
        <v>0</v>
      </c>
      <c r="F984" s="6">
        <v>0</v>
      </c>
      <c r="G984" s="7">
        <f t="shared" ref="G984:G1241" si="22">B984/1000*C984+B984/500*D984</f>
        <v>31364.274760000008</v>
      </c>
      <c r="H984" s="7">
        <f t="shared" si="19"/>
        <v>0.38000000268220901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9175082</v>
      </c>
      <c r="D985" s="1">
        <f>BILANCA!E7</f>
        <v>9319512.8300000019</v>
      </c>
      <c r="E985" s="1">
        <v>0</v>
      </c>
      <c r="F985" s="1">
        <v>0</v>
      </c>
      <c r="G985" s="2">
        <f t="shared" si="22"/>
        <v>55628.215320000003</v>
      </c>
      <c r="H985" s="2">
        <f t="shared" si="19"/>
        <v>0.16999999806284904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188724</v>
      </c>
      <c r="D986" s="1">
        <f>BILANCA!E8</f>
        <v>188724</v>
      </c>
      <c r="E986" s="1">
        <v>0</v>
      </c>
      <c r="F986" s="1">
        <v>0</v>
      </c>
      <c r="G986" s="2">
        <f t="shared" si="22"/>
        <v>1698.5160000000001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188724</v>
      </c>
      <c r="D987" s="1">
        <f>BILANCA!E9</f>
        <v>188724</v>
      </c>
      <c r="E987" s="1">
        <v>0</v>
      </c>
      <c r="F987" s="1">
        <v>0</v>
      </c>
      <c r="G987" s="2">
        <f t="shared" si="22"/>
        <v>2264.6880000000001</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8986358</v>
      </c>
      <c r="D990" s="1">
        <f>BILANCA!E12</f>
        <v>9130788.8300000019</v>
      </c>
      <c r="E990" s="1">
        <v>0</v>
      </c>
      <c r="F990" s="1">
        <v>0</v>
      </c>
      <c r="G990" s="2">
        <f t="shared" si="22"/>
        <v>190735.54962000003</v>
      </c>
      <c r="H990" s="2">
        <f t="shared" si="19"/>
        <v>0.16999999806284904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8302117</v>
      </c>
      <c r="D991" s="1">
        <f>BILANCA!E13</f>
        <v>8678843.7300000004</v>
      </c>
      <c r="E991" s="1">
        <v>0</v>
      </c>
      <c r="F991" s="1">
        <v>0</v>
      </c>
      <c r="G991" s="2">
        <f t="shared" si="22"/>
        <v>205278.43568</v>
      </c>
      <c r="H991" s="2">
        <f t="shared" si="19"/>
        <v>0.26999999955296516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10046167</v>
      </c>
      <c r="D993" s="1">
        <f>BILANCA!E15</f>
        <v>10554928.27</v>
      </c>
      <c r="E993" s="1">
        <v>0</v>
      </c>
      <c r="F993" s="1">
        <v>0</v>
      </c>
      <c r="G993" s="2">
        <f t="shared" si="22"/>
        <v>311560.23540000001</v>
      </c>
      <c r="H993" s="2">
        <f t="shared" si="19"/>
        <v>0.26999999955296516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451679</v>
      </c>
      <c r="D995" s="1">
        <f>BILANCA!E17</f>
        <v>451678.74</v>
      </c>
      <c r="E995" s="1">
        <v>0</v>
      </c>
      <c r="F995" s="1">
        <v>0</v>
      </c>
      <c r="G995" s="2">
        <f t="shared" si="22"/>
        <v>16260.437760000001</v>
      </c>
      <c r="H995" s="2">
        <f t="shared" si="19"/>
        <v>0.26000000000931323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2195729</v>
      </c>
      <c r="D996" s="1">
        <f>BILANCA!E18</f>
        <v>2327763.2799999998</v>
      </c>
      <c r="E996" s="1">
        <v>0</v>
      </c>
      <c r="F996" s="1">
        <v>0</v>
      </c>
      <c r="G996" s="2">
        <f t="shared" si="22"/>
        <v>89066.322279999993</v>
      </c>
      <c r="H996" s="2">
        <f t="shared" si="19"/>
        <v>0.27999999979510903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646534</v>
      </c>
      <c r="D997" s="1">
        <f>BILANCA!E19</f>
        <v>451945.10000000056</v>
      </c>
      <c r="E997" s="1">
        <v>0</v>
      </c>
      <c r="F997" s="1">
        <v>0</v>
      </c>
      <c r="G997" s="2">
        <f t="shared" si="22"/>
        <v>21705.938800000018</v>
      </c>
      <c r="H997" s="2">
        <f t="shared" si="19"/>
        <v>0.10000000055879354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722277</v>
      </c>
      <c r="D998" s="1">
        <f>BILANCA!E20</f>
        <v>784095.01</v>
      </c>
      <c r="E998" s="1">
        <v>0</v>
      </c>
      <c r="F998" s="1">
        <v>0</v>
      </c>
      <c r="G998" s="2">
        <f t="shared" si="22"/>
        <v>34357.005299999997</v>
      </c>
      <c r="H998" s="2">
        <f t="shared" si="19"/>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49278</v>
      </c>
      <c r="D999" s="1">
        <f>BILANCA!E21</f>
        <v>75170.73</v>
      </c>
      <c r="E999" s="1">
        <v>0</v>
      </c>
      <c r="F999" s="1">
        <v>0</v>
      </c>
      <c r="G999" s="2">
        <f t="shared" si="22"/>
        <v>3193.9113599999996</v>
      </c>
      <c r="H999" s="2">
        <f t="shared" si="19"/>
        <v>0.27000000000407454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403384</v>
      </c>
      <c r="D1000" s="1">
        <f>BILANCA!E22</f>
        <v>424416.58</v>
      </c>
      <c r="E1000" s="1">
        <v>0</v>
      </c>
      <c r="F1000" s="1">
        <v>0</v>
      </c>
      <c r="G1000" s="2">
        <f t="shared" si="22"/>
        <v>21287.691720000003</v>
      </c>
      <c r="H1000" s="2">
        <f t="shared" si="19"/>
        <v>0.41999999998370185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687795</v>
      </c>
      <c r="D1001" s="1">
        <f>BILANCA!E23</f>
        <v>711508.93</v>
      </c>
      <c r="E1001" s="1">
        <v>0</v>
      </c>
      <c r="F1001" s="1">
        <v>0</v>
      </c>
      <c r="G1001" s="2">
        <f t="shared" si="22"/>
        <v>37994.631479999996</v>
      </c>
      <c r="H1001" s="2">
        <f t="shared" si="19"/>
        <v>6.9999999948777258E-2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51355</v>
      </c>
      <c r="D1003" s="1">
        <f>BILANCA!E25</f>
        <v>52253.59</v>
      </c>
      <c r="E1003" s="1">
        <v>0</v>
      </c>
      <c r="F1003" s="1">
        <v>0</v>
      </c>
      <c r="G1003" s="2">
        <f t="shared" si="22"/>
        <v>3117.2435999999998</v>
      </c>
      <c r="H1003" s="2">
        <f t="shared" si="19"/>
        <v>0.41000000000349246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2704623</v>
      </c>
      <c r="D1004" s="1">
        <f>BILANCA!E26</f>
        <v>2728593.44</v>
      </c>
      <c r="E1004" s="1">
        <v>0</v>
      </c>
      <c r="F1004" s="1">
        <v>0</v>
      </c>
      <c r="G1004" s="2">
        <f t="shared" si="22"/>
        <v>171398.00748</v>
      </c>
      <c r="H1004" s="2">
        <f t="shared" si="19"/>
        <v>0.43999999994412065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3972178</v>
      </c>
      <c r="D1006" s="1">
        <f>BILANCA!E28</f>
        <v>4324093.18</v>
      </c>
      <c r="E1006" s="1">
        <v>0</v>
      </c>
      <c r="F1006" s="1">
        <v>0</v>
      </c>
      <c r="G1006" s="2">
        <f t="shared" si="22"/>
        <v>290268.38027999998</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28325</v>
      </c>
      <c r="D1007" s="1">
        <f>BILANCA!E29</f>
        <v>0</v>
      </c>
      <c r="E1007" s="1">
        <v>0</v>
      </c>
      <c r="F1007" s="1">
        <v>0</v>
      </c>
      <c r="G1007" s="2">
        <f t="shared" si="22"/>
        <v>679.80000000000007</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526779</v>
      </c>
      <c r="D1008" s="1">
        <f>BILANCA!E30</f>
        <v>526779.43000000005</v>
      </c>
      <c r="E1008" s="1">
        <v>0</v>
      </c>
      <c r="F1008" s="1">
        <v>0</v>
      </c>
      <c r="G1008" s="2">
        <f t="shared" si="22"/>
        <v>39508.446500000005</v>
      </c>
      <c r="H1008" s="2">
        <f t="shared" si="19"/>
        <v>0.43000000005122274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498454</v>
      </c>
      <c r="D1012" s="1">
        <f>BILANCA!E34</f>
        <v>526779.43000000005</v>
      </c>
      <c r="E1012" s="1">
        <v>0</v>
      </c>
      <c r="F1012" s="1">
        <v>0</v>
      </c>
      <c r="G1012" s="2">
        <f t="shared" si="22"/>
        <v>45008.372940000001</v>
      </c>
      <c r="H1012" s="2">
        <f t="shared" si="19"/>
        <v>0.43000000005122274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9382</v>
      </c>
      <c r="D1023" s="1">
        <f>BILANCA!E45</f>
        <v>0</v>
      </c>
      <c r="E1023" s="1">
        <v>0</v>
      </c>
      <c r="F1023" s="1">
        <v>0</v>
      </c>
      <c r="G1023" s="2">
        <f t="shared" si="22"/>
        <v>375.28000000000003</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66063</v>
      </c>
      <c r="D1025" s="1">
        <f>BILANCA!E47</f>
        <v>66062.5</v>
      </c>
      <c r="E1025" s="1">
        <v>0</v>
      </c>
      <c r="F1025" s="1">
        <v>0</v>
      </c>
      <c r="G1025" s="2">
        <f t="shared" si="22"/>
        <v>8323.8960000000006</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56681</v>
      </c>
      <c r="D1028" s="1">
        <f>BILANCA!E50</f>
        <v>66062.5</v>
      </c>
      <c r="E1028" s="1">
        <v>0</v>
      </c>
      <c r="F1028" s="1">
        <v>0</v>
      </c>
      <c r="G1028" s="2">
        <f t="shared" si="22"/>
        <v>8496.27</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652181</v>
      </c>
      <c r="D1032" s="1">
        <f>BILANCA!E54</f>
        <v>631934.78</v>
      </c>
      <c r="E1032" s="1">
        <v>0</v>
      </c>
      <c r="F1032" s="1">
        <v>0</v>
      </c>
      <c r="G1032" s="2">
        <f t="shared" si="22"/>
        <v>93886.477440000002</v>
      </c>
      <c r="H1032" s="2">
        <f t="shared" si="19"/>
        <v>0.21999999997206032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652181</v>
      </c>
      <c r="D1033" s="1">
        <f>BILANCA!E55</f>
        <v>631934.78</v>
      </c>
      <c r="E1033" s="1">
        <v>0</v>
      </c>
      <c r="F1033" s="1">
        <v>0</v>
      </c>
      <c r="G1033" s="2">
        <f t="shared" si="22"/>
        <v>95802.528000000006</v>
      </c>
      <c r="H1033" s="2">
        <f t="shared" si="19"/>
        <v>0.21999999997206032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1448216</v>
      </c>
      <c r="D1046" s="1">
        <f>BILANCA!E68</f>
        <v>1050975.55</v>
      </c>
      <c r="E1046" s="1">
        <v>0</v>
      </c>
      <c r="F1046" s="1">
        <v>0</v>
      </c>
      <c r="G1046" s="2">
        <f t="shared" si="22"/>
        <v>223660.52730000002</v>
      </c>
      <c r="H1046" s="2">
        <f t="shared" si="19"/>
        <v>0.44999999995343387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852240</v>
      </c>
      <c r="D1047" s="1">
        <f>BILANCA!E69</f>
        <v>392545.2</v>
      </c>
      <c r="E1047" s="1">
        <v>0</v>
      </c>
      <c r="F1047" s="1">
        <v>0</v>
      </c>
      <c r="G1047" s="2">
        <f t="shared" si="22"/>
        <v>104789.1456</v>
      </c>
      <c r="H1047" s="2">
        <f t="shared" si="19"/>
        <v>0.20000000001164153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852240</v>
      </c>
      <c r="D1048" s="1">
        <f>BILANCA!E70</f>
        <v>392545.2</v>
      </c>
      <c r="E1048" s="1">
        <v>0</v>
      </c>
      <c r="F1048" s="1">
        <v>0</v>
      </c>
      <c r="G1048" s="2">
        <f t="shared" si="22"/>
        <v>106426.476</v>
      </c>
      <c r="H1048" s="2">
        <f t="shared" si="19"/>
        <v>0.20000000001164153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852240</v>
      </c>
      <c r="D1050" s="1">
        <f>BILANCA!E72</f>
        <v>392545.2</v>
      </c>
      <c r="E1050" s="1">
        <v>0</v>
      </c>
      <c r="F1050" s="1">
        <v>0</v>
      </c>
      <c r="G1050" s="2">
        <f t="shared" si="22"/>
        <v>109701.13680000001</v>
      </c>
      <c r="H1050" s="2">
        <f t="shared" si="19"/>
        <v>0.20000000001164153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4083</v>
      </c>
      <c r="D1056" s="1">
        <f>BILANCA!E78</f>
        <v>3342</v>
      </c>
      <c r="E1056" s="1">
        <v>0</v>
      </c>
      <c r="F1056" s="1">
        <v>0</v>
      </c>
      <c r="G1056" s="2">
        <f t="shared" si="22"/>
        <v>785.99099999999999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4083</v>
      </c>
      <c r="D1064" s="1">
        <f>BILANCA!E86</f>
        <v>3342</v>
      </c>
      <c r="E1064" s="1">
        <v>0</v>
      </c>
      <c r="F1064" s="1">
        <v>0</v>
      </c>
      <c r="G1064" s="2">
        <f t="shared" si="22"/>
        <v>872.12699999999995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79497</v>
      </c>
      <c r="D1124" s="1">
        <f>BILANCA!E146</f>
        <v>88796.800000000003</v>
      </c>
      <c r="E1124" s="1">
        <v>0</v>
      </c>
      <c r="F1124" s="1">
        <v>0</v>
      </c>
      <c r="G1124" s="2">
        <f t="shared" si="22"/>
        <v>36249.774599999997</v>
      </c>
      <c r="H1124" s="2">
        <f t="shared" si="23"/>
        <v>0.19999999999708962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89241</v>
      </c>
      <c r="D1137" s="1">
        <f>BILANCA!E159</f>
        <v>98100.72</v>
      </c>
      <c r="E1137" s="1">
        <v>0</v>
      </c>
      <c r="F1137" s="1">
        <v>0</v>
      </c>
      <c r="G1137" s="2">
        <f t="shared" si="22"/>
        <v>43958.135759999997</v>
      </c>
      <c r="H1137" s="2">
        <f t="shared" si="23"/>
        <v>0.27999999999883585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9744</v>
      </c>
      <c r="D1141" s="1">
        <f>BILANCA!E163</f>
        <v>9303.92</v>
      </c>
      <c r="E1141" s="1">
        <v>0</v>
      </c>
      <c r="F1141" s="1">
        <v>0</v>
      </c>
      <c r="G1141" s="2">
        <f t="shared" si="22"/>
        <v>4479.5907200000001</v>
      </c>
      <c r="H1141" s="2">
        <f t="shared" si="23"/>
        <v>7.999999999992724E-2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512396</v>
      </c>
      <c r="D1148" s="1">
        <f>BILANCA!E170</f>
        <v>566291.55000000005</v>
      </c>
      <c r="E1148" s="1">
        <v>0</v>
      </c>
      <c r="F1148" s="1">
        <v>0</v>
      </c>
      <c r="G1148" s="2">
        <f t="shared" si="22"/>
        <v>271421.55150000006</v>
      </c>
      <c r="H1148" s="2">
        <f t="shared" si="23"/>
        <v>0.44999999995343387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2796</v>
      </c>
      <c r="D1149" s="1">
        <f>BILANCA!E171</f>
        <v>4712.42</v>
      </c>
      <c r="E1149" s="1">
        <v>0</v>
      </c>
      <c r="F1149" s="1">
        <v>0</v>
      </c>
      <c r="G1149" s="2">
        <f t="shared" si="22"/>
        <v>2028.6594400000001</v>
      </c>
      <c r="H1149" s="2">
        <f t="shared" si="23"/>
        <v>0.42000000000007276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509600</v>
      </c>
      <c r="D1151" s="1">
        <f>BILANCA!E173</f>
        <v>561579.13</v>
      </c>
      <c r="E1151" s="1">
        <v>0</v>
      </c>
      <c r="F1151" s="1">
        <v>0</v>
      </c>
      <c r="G1151" s="2">
        <f t="shared" si="22"/>
        <v>274303.38768000004</v>
      </c>
      <c r="H1151" s="2">
        <f t="shared" si="23"/>
        <v>0.13000000000465661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10623298</v>
      </c>
      <c r="D1152" s="1">
        <f>BILANCA!E175</f>
        <v>10370488.380000003</v>
      </c>
      <c r="E1152" s="1">
        <v>0</v>
      </c>
      <c r="F1152" s="1">
        <v>0</v>
      </c>
      <c r="G1152" s="2">
        <f t="shared" si="22"/>
        <v>5300562.4344400018</v>
      </c>
      <c r="H1152" s="2">
        <f t="shared" si="23"/>
        <v>0.38000000268220901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1251259</v>
      </c>
      <c r="D1153" s="1">
        <f>BILANCA!E176</f>
        <v>960805.57000000007</v>
      </c>
      <c r="E1153" s="1">
        <v>0</v>
      </c>
      <c r="F1153" s="1">
        <v>0</v>
      </c>
      <c r="G1153" s="2">
        <f t="shared" si="22"/>
        <v>539387.92379999999</v>
      </c>
      <c r="H1153" s="2">
        <f t="shared" si="23"/>
        <v>0.42999999993480742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756122</v>
      </c>
      <c r="D1154" s="1">
        <f>BILANCA!E177</f>
        <v>864124.84000000008</v>
      </c>
      <c r="E1154" s="1">
        <v>0</v>
      </c>
      <c r="F1154" s="1">
        <v>0</v>
      </c>
      <c r="G1154" s="2">
        <f t="shared" si="22"/>
        <v>424827.55728000007</v>
      </c>
      <c r="H1154" s="2">
        <f t="shared" si="23"/>
        <v>0.15999999991618097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509600</v>
      </c>
      <c r="D1155" s="1">
        <f>BILANCA!E178</f>
        <v>561579.13</v>
      </c>
      <c r="E1155" s="1">
        <v>0</v>
      </c>
      <c r="F1155" s="1">
        <v>0</v>
      </c>
      <c r="G1155" s="2">
        <f t="shared" si="22"/>
        <v>280834.42071999999</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246509</v>
      </c>
      <c r="D1156" s="1">
        <f>BILANCA!E179</f>
        <v>302305.21000000002</v>
      </c>
      <c r="E1156" s="1">
        <v>0</v>
      </c>
      <c r="F1156" s="1">
        <v>0</v>
      </c>
      <c r="G1156" s="2">
        <f t="shared" si="22"/>
        <v>147243.65966</v>
      </c>
      <c r="H1156" s="2">
        <f t="shared" si="23"/>
        <v>0.21000000002095476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v>
      </c>
      <c r="D1157" s="1">
        <f>BILANCA!E180</f>
        <v>12.5</v>
      </c>
      <c r="E1157" s="1">
        <v>0</v>
      </c>
      <c r="F1157" s="1">
        <v>0</v>
      </c>
      <c r="G1157" s="2">
        <f t="shared" si="22"/>
        <v>6.6120000000000001</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v>
      </c>
      <c r="D1160" s="1">
        <f>BILANCA!E183</f>
        <v>12.5</v>
      </c>
      <c r="E1160" s="1">
        <v>0</v>
      </c>
      <c r="F1160" s="1">
        <v>0</v>
      </c>
      <c r="G1160" s="2">
        <f t="shared" si="22"/>
        <v>6.7259999999999991</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228</v>
      </c>
      <c r="E1165" s="1">
        <v>0</v>
      </c>
      <c r="F1165" s="1">
        <v>0</v>
      </c>
      <c r="G1165" s="2">
        <f t="shared" si="22"/>
        <v>82.992000000000004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408891</v>
      </c>
      <c r="D1166" s="1">
        <f>BILANCA!E189</f>
        <v>0</v>
      </c>
      <c r="E1166" s="1">
        <v>0</v>
      </c>
      <c r="F1166" s="1">
        <v>0</v>
      </c>
      <c r="G1166" s="2">
        <f t="shared" si="22"/>
        <v>74827.053</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86246</v>
      </c>
      <c r="D1211" s="1">
        <f>BILANCA!E234</f>
        <v>96680.73</v>
      </c>
      <c r="E1211" s="1">
        <v>0</v>
      </c>
      <c r="F1211" s="1">
        <v>0</v>
      </c>
      <c r="G1211" s="2">
        <f t="shared" si="22"/>
        <v>63750.500879999992</v>
      </c>
      <c r="H1211" s="2">
        <f t="shared" si="23"/>
        <v>0.27000000000407454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4000</v>
      </c>
      <c r="E1212" s="1">
        <v>0</v>
      </c>
      <c r="F1212" s="1">
        <v>0</v>
      </c>
      <c r="G1212" s="2">
        <f t="shared" si="22"/>
        <v>1832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86246</v>
      </c>
      <c r="D1213" s="1">
        <f>BILANCA!E236</f>
        <v>92680.73</v>
      </c>
      <c r="E1213" s="1">
        <v>0</v>
      </c>
      <c r="F1213" s="1">
        <v>0</v>
      </c>
      <c r="G1213" s="2">
        <f t="shared" si="22"/>
        <v>62469.715799999998</v>
      </c>
      <c r="H1213" s="2">
        <f t="shared" si="23"/>
        <v>0.27000000000407454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9372039</v>
      </c>
      <c r="D1214" s="1">
        <f>BILANCA!E237</f>
        <v>9409682.8100000024</v>
      </c>
      <c r="E1214" s="1">
        <v>0</v>
      </c>
      <c r="F1214" s="1">
        <v>0</v>
      </c>
      <c r="G1214" s="2">
        <f t="shared" si="22"/>
        <v>6512214.4672200009</v>
      </c>
      <c r="H1214" s="2">
        <f t="shared" si="23"/>
        <v>0.18999999761581421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9175082</v>
      </c>
      <c r="D1215" s="1">
        <f>BILANCA!E238</f>
        <v>9319512.1300000008</v>
      </c>
      <c r="E1215" s="1">
        <v>0</v>
      </c>
      <c r="F1215" s="1">
        <v>0</v>
      </c>
      <c r="G1215" s="2">
        <f t="shared" si="22"/>
        <v>6452872.6523200003</v>
      </c>
      <c r="H1215" s="2">
        <f t="shared" si="23"/>
        <v>0.13000000081956387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9175082</v>
      </c>
      <c r="D1216" s="1">
        <f>BILANCA!E239</f>
        <v>9319512.1300000008</v>
      </c>
      <c r="E1216" s="1">
        <v>0</v>
      </c>
      <c r="F1216" s="1">
        <v>0</v>
      </c>
      <c r="G1216" s="2">
        <f t="shared" si="22"/>
        <v>6480686.7585800011</v>
      </c>
      <c r="H1216" s="2">
        <f t="shared" si="23"/>
        <v>0.13000000081956387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9175082</v>
      </c>
      <c r="D1218" s="1">
        <f>BILANCA!E241</f>
        <v>9319512.1300000008</v>
      </c>
      <c r="E1218" s="1">
        <v>0</v>
      </c>
      <c r="F1218" s="1">
        <v>0</v>
      </c>
      <c r="G1218" s="2">
        <f t="shared" si="22"/>
        <v>6536314.9711000007</v>
      </c>
      <c r="H1218" s="2">
        <f t="shared" si="23"/>
        <v>0.13000000081956387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117460</v>
      </c>
      <c r="D1222" s="1">
        <f>BILANCA!E245</f>
        <v>1373.88</v>
      </c>
      <c r="E1222" s="1">
        <v>0</v>
      </c>
      <c r="F1222" s="1">
        <v>0</v>
      </c>
      <c r="G1222" s="2">
        <f t="shared" si="22"/>
        <v>28729.654639999997</v>
      </c>
      <c r="H1222" s="2">
        <f t="shared" si="23"/>
        <v>0.11999999999989086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117460</v>
      </c>
      <c r="D1223" s="1">
        <f>BILANCA!E246</f>
        <v>1373.88</v>
      </c>
      <c r="E1223" s="1">
        <v>0</v>
      </c>
      <c r="F1223" s="1">
        <v>0</v>
      </c>
      <c r="G1223" s="2">
        <f t="shared" si="22"/>
        <v>28849.862399999998</v>
      </c>
      <c r="H1223" s="2">
        <f t="shared" si="23"/>
        <v>0.11999999999989086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117460</v>
      </c>
      <c r="D1224" s="1">
        <f>BILANCA!E247</f>
        <v>1373.88</v>
      </c>
      <c r="E1224" s="1">
        <v>0</v>
      </c>
      <c r="F1224" s="1">
        <v>0</v>
      </c>
      <c r="G1224" s="2">
        <f t="shared" si="22"/>
        <v>28970.070159999999</v>
      </c>
      <c r="H1224" s="2">
        <f t="shared" si="23"/>
        <v>0.11999999999989086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79497</v>
      </c>
      <c r="D1232" s="1">
        <f>BILANCA!E255</f>
        <v>88796.800000000003</v>
      </c>
      <c r="E1232" s="1">
        <v>0</v>
      </c>
      <c r="F1232" s="1">
        <v>0</v>
      </c>
      <c r="G1232" s="2">
        <f t="shared" si="22"/>
        <v>64015.559399999998</v>
      </c>
      <c r="H1232" s="2">
        <f t="shared" si="23"/>
        <v>0.19999999999708962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1014668</v>
      </c>
      <c r="D1236" s="1">
        <f>BILANCA!E259</f>
        <v>7206185.1299999999</v>
      </c>
      <c r="E1236" s="1">
        <v>0</v>
      </c>
      <c r="F1236" s="1">
        <v>0</v>
      </c>
      <c r="G1236" s="2">
        <f t="shared" si="22"/>
        <v>3903040.6797800004</v>
      </c>
      <c r="H1236" s="2">
        <f t="shared" si="23"/>
        <v>0.12999999988824129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1014668</v>
      </c>
      <c r="D1237" s="1">
        <f>BILANCA!E260</f>
        <v>7206185.1299999999</v>
      </c>
      <c r="E1237" s="1">
        <v>0</v>
      </c>
      <c r="F1237" s="1">
        <v>0</v>
      </c>
      <c r="G1237" s="2">
        <f t="shared" si="22"/>
        <v>3918467.7180399997</v>
      </c>
      <c r="H1237" s="2">
        <f t="shared" si="23"/>
        <v>0.12999999988824129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89241</v>
      </c>
      <c r="D1240" s="1">
        <f>BILANCA!E264</f>
        <v>98100.72</v>
      </c>
      <c r="E1240" s="1">
        <v>0</v>
      </c>
      <c r="F1240" s="1">
        <v>0</v>
      </c>
      <c r="G1240" s="2">
        <f t="shared" si="22"/>
        <v>73358.707080000007</v>
      </c>
      <c r="H1240" s="2">
        <f t="shared" si="23"/>
        <v>0.27999999999883585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4083</v>
      </c>
      <c r="D1244" s="1">
        <f>BILANCA!E268</f>
        <v>3342</v>
      </c>
      <c r="E1244" s="1">
        <v>0</v>
      </c>
      <c r="F1244" s="1">
        <v>0</v>
      </c>
      <c r="G1244" s="2">
        <f t="shared" si="24"/>
        <v>2810.1869999999999</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756122</v>
      </c>
      <c r="D1264" s="1">
        <f>BILANCA!E288</f>
        <v>864124.84</v>
      </c>
      <c r="E1264" s="1">
        <v>0</v>
      </c>
      <c r="F1264" s="1">
        <v>0</v>
      </c>
      <c r="G1264" s="2">
        <f t="shared" si="24"/>
        <v>698108.44207999995</v>
      </c>
      <c r="H1264" s="2">
        <f t="shared" si="23"/>
        <v>0.16000000003259629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408891</v>
      </c>
      <c r="D1266" s="1">
        <f>BILANCA!E290</f>
        <v>0</v>
      </c>
      <c r="E1266" s="1">
        <v>0</v>
      </c>
      <c r="F1266" s="1">
        <v>0</v>
      </c>
      <c r="G1266" s="2">
        <f t="shared" si="24"/>
        <v>115716.15299999999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11475207</v>
      </c>
      <c r="D1423" s="1">
        <f>'RAS-funkcijski'!E129</f>
        <v>11443180.539999999</v>
      </c>
      <c r="E1423" s="1">
        <v>0</v>
      </c>
      <c r="F1423" s="1">
        <v>0</v>
      </c>
      <c r="G1423" s="2">
        <f t="shared" si="24"/>
        <v>4295196.01</v>
      </c>
      <c r="H1423" s="2">
        <f t="shared" si="27"/>
        <v>0.46000000089406967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11475207</v>
      </c>
      <c r="D1427" s="1">
        <f>'RAS-funkcijski'!E133</f>
        <v>11443180.539999999</v>
      </c>
      <c r="E1427" s="1">
        <v>0</v>
      </c>
      <c r="F1427" s="1">
        <v>0</v>
      </c>
      <c r="G1427" s="2">
        <f t="shared" si="24"/>
        <v>4432642.2823200002</v>
      </c>
      <c r="H1427" s="2">
        <f t="shared" si="27"/>
        <v>0.46000000089406967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11475207</v>
      </c>
      <c r="D1435" s="13">
        <f>'RAS-funkcijski'!E141</f>
        <v>11443180.539999999</v>
      </c>
      <c r="E1435" s="13">
        <v>0</v>
      </c>
      <c r="F1435" s="13">
        <v>0</v>
      </c>
      <c r="G1435" s="14">
        <f t="shared" si="24"/>
        <v>4707534.8269600002</v>
      </c>
      <c r="H1435" s="14">
        <f t="shared" si="27"/>
        <v>0.46000000089406967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135500</v>
      </c>
      <c r="D1436" s="6">
        <f>'P-VRIO'!E5</f>
        <v>0</v>
      </c>
      <c r="E1436" s="6">
        <v>0</v>
      </c>
      <c r="F1436" s="6">
        <v>0</v>
      </c>
      <c r="G1436" s="7">
        <f t="shared" si="24"/>
        <v>135.5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135500</v>
      </c>
      <c r="D1453" s="1">
        <f>'P-VRIO'!E22</f>
        <v>0</v>
      </c>
      <c r="E1453" s="1">
        <v>0</v>
      </c>
      <c r="F1453" s="1">
        <v>0</v>
      </c>
      <c r="G1453" s="2">
        <f t="shared" si="24"/>
        <v>2439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135500</v>
      </c>
      <c r="D1454" s="1">
        <f>'P-VRIO'!E23</f>
        <v>0</v>
      </c>
      <c r="E1454" s="1">
        <v>0</v>
      </c>
      <c r="F1454" s="1">
        <v>0</v>
      </c>
      <c r="G1454" s="2">
        <f t="shared" si="24"/>
        <v>2574.5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6500</v>
      </c>
      <c r="D1456" s="1">
        <f>'P-VRIO'!E25</f>
        <v>0</v>
      </c>
      <c r="E1456" s="1">
        <v>0</v>
      </c>
      <c r="F1456" s="1">
        <v>0</v>
      </c>
      <c r="G1456" s="2">
        <f t="shared" si="24"/>
        <v>136.5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129000</v>
      </c>
      <c r="D1460" s="1">
        <f>'P-VRIO'!E29</f>
        <v>0</v>
      </c>
      <c r="E1460" s="1">
        <v>0</v>
      </c>
      <c r="F1460" s="1">
        <v>0</v>
      </c>
      <c r="G1460" s="2">
        <f t="shared" si="24"/>
        <v>3225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1165012.57</v>
      </c>
      <c r="D1480" s="6"/>
      <c r="E1480" s="6">
        <v>0</v>
      </c>
      <c r="F1480" s="6">
        <v>0</v>
      </c>
      <c r="G1480" s="7">
        <f t="shared" ref="G1480:G1580" si="34">B1480/1000*C1480</f>
        <v>1165.0125700000001</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11513755.16</v>
      </c>
      <c r="D1481" s="1">
        <v>0</v>
      </c>
      <c r="E1481" s="1">
        <v>0</v>
      </c>
      <c r="F1481" s="1">
        <v>0</v>
      </c>
      <c r="G1481" s="2">
        <f t="shared" si="34"/>
        <v>23027.510320000001</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10854168.060000001</v>
      </c>
      <c r="D1483" s="1">
        <v>0</v>
      </c>
      <c r="E1483" s="1">
        <v>0</v>
      </c>
      <c r="F1483" s="1">
        <v>0</v>
      </c>
      <c r="G1483" s="2">
        <f t="shared" si="34"/>
        <v>43416.67224</v>
      </c>
      <c r="H1483" s="2">
        <f t="shared" si="35"/>
        <v>6.0000000521540642E-2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6809118.8300000001</v>
      </c>
      <c r="D1484" s="1">
        <v>0</v>
      </c>
      <c r="E1484" s="1">
        <v>0</v>
      </c>
      <c r="F1484" s="1">
        <v>0</v>
      </c>
      <c r="G1484" s="2">
        <f t="shared" si="34"/>
        <v>34045.594150000004</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3941047.29</v>
      </c>
      <c r="D1485" s="1">
        <v>0</v>
      </c>
      <c r="E1485" s="1">
        <v>0</v>
      </c>
      <c r="F1485" s="1">
        <v>0</v>
      </c>
      <c r="G1485" s="2">
        <f t="shared" si="34"/>
        <v>23646.283739999999</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72423.94</v>
      </c>
      <c r="D1486" s="1">
        <v>0</v>
      </c>
      <c r="E1486" s="1">
        <v>0</v>
      </c>
      <c r="F1486" s="1">
        <v>0</v>
      </c>
      <c r="G1486" s="2">
        <f t="shared" si="34"/>
        <v>506.96758000000005</v>
      </c>
      <c r="H1486" s="2">
        <f t="shared" si="35"/>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31350</v>
      </c>
      <c r="D1489" s="1">
        <v>0</v>
      </c>
      <c r="E1489" s="1">
        <v>0</v>
      </c>
      <c r="F1489" s="1">
        <v>0</v>
      </c>
      <c r="G1489" s="2">
        <f t="shared" si="34"/>
        <v>313.5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228</v>
      </c>
      <c r="D1491" s="1">
        <v>0</v>
      </c>
      <c r="E1491" s="1">
        <v>0</v>
      </c>
      <c r="F1491" s="1">
        <v>0</v>
      </c>
      <c r="G1491" s="2">
        <f t="shared" si="34"/>
        <v>2.7360000000000002</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659587.1</v>
      </c>
      <c r="D1492" s="1">
        <v>0</v>
      </c>
      <c r="E1492" s="1">
        <v>0</v>
      </c>
      <c r="F1492" s="1">
        <v>0</v>
      </c>
      <c r="G1492" s="2">
        <f t="shared" si="34"/>
        <v>8574.6322999999993</v>
      </c>
      <c r="H1492" s="2">
        <f t="shared" si="35"/>
        <v>9.9999999976716936E-2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11814642.890000001</v>
      </c>
      <c r="D1499" s="1">
        <v>0</v>
      </c>
      <c r="E1499" s="1">
        <v>0</v>
      </c>
      <c r="F1499" s="1">
        <v>0</v>
      </c>
      <c r="G1499" s="2">
        <f t="shared" si="34"/>
        <v>236292.85780000003</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10743802.66</v>
      </c>
      <c r="D1501" s="1">
        <v>0</v>
      </c>
      <c r="E1501" s="1">
        <v>0</v>
      </c>
      <c r="F1501" s="1">
        <v>0</v>
      </c>
      <c r="G1501" s="2">
        <f t="shared" si="34"/>
        <v>236363.65852</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6757139.8600000003</v>
      </c>
      <c r="D1502" s="1">
        <v>0</v>
      </c>
      <c r="E1502" s="1">
        <v>0</v>
      </c>
      <c r="F1502" s="1">
        <v>0</v>
      </c>
      <c r="G1502" s="2">
        <f t="shared" si="34"/>
        <v>155414.21678000002</v>
      </c>
      <c r="H1502" s="2">
        <f t="shared" si="35"/>
        <v>0.13999999966472387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3882888.86</v>
      </c>
      <c r="D1503" s="1">
        <v>0</v>
      </c>
      <c r="E1503" s="1">
        <v>0</v>
      </c>
      <c r="F1503" s="1">
        <v>0</v>
      </c>
      <c r="G1503" s="2">
        <f t="shared" si="34"/>
        <v>93189.332639999993</v>
      </c>
      <c r="H1503" s="2">
        <f t="shared" si="35"/>
        <v>0.14000000013038516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72423.94</v>
      </c>
      <c r="D1504" s="1">
        <v>0</v>
      </c>
      <c r="E1504" s="1">
        <v>0</v>
      </c>
      <c r="F1504" s="1">
        <v>0</v>
      </c>
      <c r="G1504" s="2">
        <f t="shared" si="34"/>
        <v>1810.5985000000001</v>
      </c>
      <c r="H1504" s="2">
        <f t="shared" si="35"/>
        <v>5.9999999997671694E-2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31350</v>
      </c>
      <c r="D1507" s="1">
        <v>0</v>
      </c>
      <c r="E1507" s="1">
        <v>0</v>
      </c>
      <c r="F1507" s="1">
        <v>0</v>
      </c>
      <c r="G1507" s="2">
        <f t="shared" si="34"/>
        <v>877.80000000000007</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1070840.23</v>
      </c>
      <c r="D1510" s="1">
        <v>0</v>
      </c>
      <c r="E1510" s="1">
        <v>0</v>
      </c>
      <c r="F1510" s="1">
        <v>0</v>
      </c>
      <c r="G1510" s="2">
        <f t="shared" si="34"/>
        <v>33196.047129999999</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864124.83999999985</v>
      </c>
      <c r="D1517" s="1">
        <v>0</v>
      </c>
      <c r="E1517" s="1">
        <v>0</v>
      </c>
      <c r="F1517" s="1">
        <v>0</v>
      </c>
      <c r="G1517" s="2">
        <f t="shared" si="34"/>
        <v>32836.743919999994</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864124.84</v>
      </c>
      <c r="D1576" s="1">
        <v>0</v>
      </c>
      <c r="E1576" s="1">
        <v>0</v>
      </c>
      <c r="F1576" s="1">
        <v>0</v>
      </c>
      <c r="G1576" s="2">
        <f t="shared" si="34"/>
        <v>83820.109479999999</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864124.84</v>
      </c>
      <c r="D1578" s="1">
        <v>0</v>
      </c>
      <c r="E1578" s="1">
        <v>0</v>
      </c>
      <c r="F1578" s="1">
        <v>0</v>
      </c>
      <c r="G1578" s="2">
        <f t="shared" si="34"/>
        <v>85548.359160000007</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22306</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31</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11183031</v>
      </c>
      <c r="I16" s="172">
        <f>'PR-RAS'!E6</f>
        <v>11327094.07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10749659</v>
      </c>
      <c r="I17" s="172">
        <f>'PR-RAS'!E151</f>
        <v>10783593.439999999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117460</v>
      </c>
      <c r="I18" s="172">
        <f>'PR-RAS'!E645</f>
        <v>1373.8800000011979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9175082</v>
      </c>
      <c r="I20" s="175">
        <f>BILANCA!E7</f>
        <v>9319512.8300000019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1448216</v>
      </c>
      <c r="I21" s="177">
        <f>BILANCA!E68</f>
        <v>1050975.55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1251259</v>
      </c>
      <c r="I22" s="177">
        <f>BILANCA!E176</f>
        <v>960805.57000000007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9372039</v>
      </c>
      <c r="I23" s="179">
        <f>BILANCA!E237</f>
        <v>9409682.8100000024</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11475207</v>
      </c>
      <c r="I28" s="181">
        <f>'RAS-funkcijski'!E141</f>
        <v>11443180.539999999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135500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135500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1165012.57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864124.83999999985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864124.84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39" zoomScaleNormal="100" workbookViewId="0">
      <selection activeCell="D12" sqref="D1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11183031</v>
      </c>
      <c r="E6" s="53">
        <f>E7+E44+E50+E82+E106+E124+E133+E139</f>
        <v>11327094.07</v>
      </c>
      <c r="F6" s="54">
        <f t="shared" ref="F6:F131" si="0">IF(D6&lt;&gt;0,IF(E6/D6&gt;=100,"&gt;&gt;100",E6/D6*100),"-")</f>
        <v>101.28822919296209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24000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24000</v>
      </c>
      <c r="F68" s="54" t="str">
        <f t="shared" si="0"/>
        <v>-</v>
      </c>
    </row>
    <row r="69" spans="1:6" ht="12.75" customHeight="1" x14ac:dyDescent="0.2">
      <c r="A69" s="55" t="s">
        <v>181</v>
      </c>
      <c r="B69" s="87" t="s">
        <v>182</v>
      </c>
      <c r="C69" s="52" t="s">
        <v>181</v>
      </c>
      <c r="D69" s="244"/>
      <c r="E69" s="244">
        <v>24000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2100</v>
      </c>
      <c r="E82" s="53">
        <f t="shared" si="19"/>
        <v>4080</v>
      </c>
      <c r="F82" s="54">
        <f t="shared" si="0"/>
        <v>194.28571428571428</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2100</v>
      </c>
      <c r="E91" s="53">
        <f t="shared" si="21"/>
        <v>4080</v>
      </c>
      <c r="F91" s="54">
        <f t="shared" si="0"/>
        <v>194.28571428571428</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2100</v>
      </c>
      <c r="E93" s="244">
        <v>4080</v>
      </c>
      <c r="F93" s="54">
        <f t="shared" si="0"/>
        <v>194.28571428571428</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4969310</v>
      </c>
      <c r="E106" s="53">
        <f t="shared" si="23"/>
        <v>5614313.6600000001</v>
      </c>
      <c r="F106" s="54">
        <f t="shared" si="0"/>
        <v>112.97974286168501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4969310</v>
      </c>
      <c r="E112" s="53">
        <f t="shared" si="25"/>
        <v>5614313.6600000001</v>
      </c>
      <c r="F112" s="54">
        <f t="shared" si="0"/>
        <v>112.97974286168501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4969310</v>
      </c>
      <c r="E117" s="244">
        <v>5614313.6600000001</v>
      </c>
      <c r="F117" s="54">
        <f t="shared" si="0"/>
        <v>112.97974286168501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13954</v>
      </c>
      <c r="E124" s="53">
        <f t="shared" si="27"/>
        <v>25000</v>
      </c>
      <c r="F124" s="54">
        <f t="shared" si="0"/>
        <v>179.16009746309302</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13954</v>
      </c>
      <c r="E128" s="53">
        <f t="shared" si="29"/>
        <v>25000</v>
      </c>
      <c r="F128" s="54">
        <f t="shared" si="0"/>
        <v>179.16009746309302</v>
      </c>
    </row>
    <row r="129" spans="1:6" ht="12.75" customHeight="1" x14ac:dyDescent="0.2">
      <c r="A129" s="55">
        <v>6631</v>
      </c>
      <c r="B129" s="88" t="s">
        <v>301</v>
      </c>
      <c r="C129" s="52" t="s">
        <v>302</v>
      </c>
      <c r="D129" s="244"/>
      <c r="E129" s="244">
        <v>25000</v>
      </c>
      <c r="F129" s="54" t="str">
        <f t="shared" si="0"/>
        <v>-</v>
      </c>
    </row>
    <row r="130" spans="1:6" ht="12.75" customHeight="1" x14ac:dyDescent="0.2">
      <c r="A130" s="55">
        <v>6632</v>
      </c>
      <c r="B130" s="234" t="s">
        <v>303</v>
      </c>
      <c r="C130" s="52" t="s">
        <v>304</v>
      </c>
      <c r="D130" s="244">
        <v>13954</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6197667</v>
      </c>
      <c r="E133" s="53">
        <f t="shared" si="30"/>
        <v>5659700.4099999992</v>
      </c>
      <c r="F133" s="54">
        <f t="shared" ref="F133:F223" si="31">IF(D133&lt;&gt;0,IF(E133/D133&gt;=100,"&gt;&gt;100",E133/D133*100),"-")</f>
        <v>91.319853260912524</v>
      </c>
    </row>
    <row r="134" spans="1:6" ht="24" x14ac:dyDescent="0.2">
      <c r="A134" s="55">
        <v>671</v>
      </c>
      <c r="B134" s="234" t="s">
        <v>311</v>
      </c>
      <c r="C134" s="52" t="s">
        <v>312</v>
      </c>
      <c r="D134" s="53">
        <f t="shared" ref="D134:E134" si="32">SUM(D135:D137)</f>
        <v>6197667</v>
      </c>
      <c r="E134" s="53">
        <f t="shared" si="32"/>
        <v>5659700.4099999992</v>
      </c>
      <c r="F134" s="54">
        <f t="shared" si="31"/>
        <v>91.319853260912524</v>
      </c>
    </row>
    <row r="135" spans="1:6" ht="12.75" customHeight="1" x14ac:dyDescent="0.2">
      <c r="A135" s="55">
        <v>6711</v>
      </c>
      <c r="B135" s="87" t="s">
        <v>313</v>
      </c>
      <c r="C135" s="52" t="s">
        <v>314</v>
      </c>
      <c r="D135" s="244">
        <v>5547670</v>
      </c>
      <c r="E135" s="244">
        <v>5030778.3099999996</v>
      </c>
      <c r="F135" s="54">
        <f t="shared" si="31"/>
        <v>90.682724639353083</v>
      </c>
    </row>
    <row r="136" spans="1:6" ht="24" x14ac:dyDescent="0.2">
      <c r="A136" s="55">
        <v>6712</v>
      </c>
      <c r="B136" s="234" t="s">
        <v>315</v>
      </c>
      <c r="C136" s="52" t="s">
        <v>316</v>
      </c>
      <c r="D136" s="244">
        <v>649997</v>
      </c>
      <c r="E136" s="244">
        <v>628922.1</v>
      </c>
      <c r="F136" s="54">
        <f t="shared" si="31"/>
        <v>96.757692727812582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10749659</v>
      </c>
      <c r="E151" s="53">
        <f t="shared" si="35"/>
        <v>10783593.439999999</v>
      </c>
      <c r="F151" s="54">
        <f t="shared" si="31"/>
        <v>100.31567922294093</v>
      </c>
    </row>
    <row r="152" spans="1:6" ht="12.75" customHeight="1" x14ac:dyDescent="0.2">
      <c r="A152" s="55">
        <v>31</v>
      </c>
      <c r="B152" s="87" t="s">
        <v>346</v>
      </c>
      <c r="C152" s="52" t="s">
        <v>35</v>
      </c>
      <c r="D152" s="53">
        <f t="shared" ref="D152:E152" si="36">D153+D158+D159</f>
        <v>7269804</v>
      </c>
      <c r="E152" s="53">
        <f t="shared" si="36"/>
        <v>6706976.209999999</v>
      </c>
      <c r="F152" s="54">
        <f t="shared" si="31"/>
        <v>92.258005993008879</v>
      </c>
    </row>
    <row r="153" spans="1:6" ht="12.75" customHeight="1" x14ac:dyDescent="0.2">
      <c r="A153" s="55">
        <v>311</v>
      </c>
      <c r="B153" s="87" t="s">
        <v>347</v>
      </c>
      <c r="C153" s="52" t="s">
        <v>348</v>
      </c>
      <c r="D153" s="53">
        <f t="shared" ref="D153:E153" si="37">SUM(D154:D157)</f>
        <v>5998687</v>
      </c>
      <c r="E153" s="53">
        <f t="shared" si="37"/>
        <v>5471520.0499999998</v>
      </c>
      <c r="F153" s="54">
        <f t="shared" si="31"/>
        <v>91.211961050809947</v>
      </c>
    </row>
    <row r="154" spans="1:6" ht="12.75" customHeight="1" x14ac:dyDescent="0.2">
      <c r="A154" s="55">
        <v>3111</v>
      </c>
      <c r="B154" s="87" t="s">
        <v>349</v>
      </c>
      <c r="C154" s="52" t="s">
        <v>350</v>
      </c>
      <c r="D154" s="244">
        <v>4137328</v>
      </c>
      <c r="E154" s="244">
        <v>3612371.49</v>
      </c>
      <c r="F154" s="54">
        <f t="shared" si="31"/>
        <v>87.311701900356951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73661</v>
      </c>
      <c r="E156" s="244">
        <v>28047.84</v>
      </c>
      <c r="F156" s="54">
        <f t="shared" si="31"/>
        <v>38.076919944068095</v>
      </c>
    </row>
    <row r="157" spans="1:6" ht="12.75" customHeight="1" x14ac:dyDescent="0.2">
      <c r="A157" s="55">
        <v>3114</v>
      </c>
      <c r="B157" s="87" t="s">
        <v>355</v>
      </c>
      <c r="C157" s="52" t="s">
        <v>356</v>
      </c>
      <c r="D157" s="244">
        <v>1787698</v>
      </c>
      <c r="E157" s="244">
        <v>1831100.72</v>
      </c>
      <c r="F157" s="54">
        <f t="shared" si="31"/>
        <v>102.42785526414417</v>
      </c>
    </row>
    <row r="158" spans="1:6" ht="12.75" customHeight="1" x14ac:dyDescent="0.2">
      <c r="A158" s="55">
        <v>312</v>
      </c>
      <c r="B158" s="87" t="s">
        <v>357</v>
      </c>
      <c r="C158" s="52" t="s">
        <v>358</v>
      </c>
      <c r="D158" s="244">
        <v>299972</v>
      </c>
      <c r="E158" s="244">
        <v>338018.39</v>
      </c>
      <c r="F158" s="54">
        <f t="shared" si="31"/>
        <v>112.68331377595243</v>
      </c>
    </row>
    <row r="159" spans="1:6" ht="12.75" customHeight="1" x14ac:dyDescent="0.2">
      <c r="A159" s="55">
        <v>313</v>
      </c>
      <c r="B159" s="87" t="s">
        <v>359</v>
      </c>
      <c r="C159" s="52" t="s">
        <v>360</v>
      </c>
      <c r="D159" s="53">
        <f t="shared" ref="D159:E159" si="38">SUM(D160:D162)</f>
        <v>971145</v>
      </c>
      <c r="E159" s="53">
        <f t="shared" si="38"/>
        <v>897437.77</v>
      </c>
      <c r="F159" s="54">
        <f t="shared" si="31"/>
        <v>92.41027549953921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971145</v>
      </c>
      <c r="E161" s="244">
        <v>895297.78</v>
      </c>
      <c r="F161" s="54">
        <f t="shared" si="31"/>
        <v>92.189918086382576</v>
      </c>
    </row>
    <row r="162" spans="1:6" ht="12.75" customHeight="1" x14ac:dyDescent="0.2">
      <c r="A162" s="55">
        <v>3133</v>
      </c>
      <c r="B162" s="87" t="s">
        <v>364</v>
      </c>
      <c r="C162" s="52" t="s">
        <v>365</v>
      </c>
      <c r="D162" s="244"/>
      <c r="E162" s="244">
        <v>2139.9899999999998</v>
      </c>
      <c r="F162" s="54" t="str">
        <f t="shared" si="31"/>
        <v>-</v>
      </c>
    </row>
    <row r="163" spans="1:6" ht="12.75" customHeight="1" x14ac:dyDescent="0.2">
      <c r="A163" s="55">
        <v>32</v>
      </c>
      <c r="B163" s="87" t="s">
        <v>366</v>
      </c>
      <c r="C163" s="52" t="s">
        <v>367</v>
      </c>
      <c r="D163" s="53">
        <f t="shared" ref="D163:E163" si="39">D164+D169+D177+D187+D188</f>
        <v>3450730</v>
      </c>
      <c r="E163" s="53">
        <f t="shared" si="39"/>
        <v>3972843.29</v>
      </c>
      <c r="F163" s="54">
        <f t="shared" si="31"/>
        <v>115.13051702103614</v>
      </c>
    </row>
    <row r="164" spans="1:6" ht="12.75" customHeight="1" x14ac:dyDescent="0.2">
      <c r="A164" s="55">
        <v>321</v>
      </c>
      <c r="B164" s="87" t="s">
        <v>368</v>
      </c>
      <c r="C164" s="52" t="s">
        <v>369</v>
      </c>
      <c r="D164" s="53">
        <f t="shared" ref="D164:E164" si="40">SUM(D165:D168)</f>
        <v>196501</v>
      </c>
      <c r="E164" s="53">
        <f t="shared" si="40"/>
        <v>246073.16</v>
      </c>
      <c r="F164" s="54">
        <f t="shared" si="31"/>
        <v>125.22743395707909</v>
      </c>
    </row>
    <row r="165" spans="1:6" ht="12.75" customHeight="1" x14ac:dyDescent="0.2">
      <c r="A165" s="55">
        <v>3211</v>
      </c>
      <c r="B165" s="87" t="s">
        <v>370</v>
      </c>
      <c r="C165" s="52" t="s">
        <v>371</v>
      </c>
      <c r="D165" s="244">
        <v>11158</v>
      </c>
      <c r="E165" s="244">
        <v>26375.3</v>
      </c>
      <c r="F165" s="54">
        <f t="shared" si="31"/>
        <v>236.38017565872019</v>
      </c>
    </row>
    <row r="166" spans="1:6" ht="12.75" customHeight="1" x14ac:dyDescent="0.2">
      <c r="A166" s="55">
        <v>3212</v>
      </c>
      <c r="B166" s="87" t="s">
        <v>372</v>
      </c>
      <c r="C166" s="52" t="s">
        <v>373</v>
      </c>
      <c r="D166" s="244">
        <v>173063</v>
      </c>
      <c r="E166" s="244">
        <v>204552.01</v>
      </c>
      <c r="F166" s="54">
        <f t="shared" si="31"/>
        <v>118.19511391805297</v>
      </c>
    </row>
    <row r="167" spans="1:6" ht="12.75" customHeight="1" x14ac:dyDescent="0.2">
      <c r="A167" s="55">
        <v>3213</v>
      </c>
      <c r="B167" s="87" t="s">
        <v>374</v>
      </c>
      <c r="C167" s="52" t="s">
        <v>375</v>
      </c>
      <c r="D167" s="244">
        <v>11518</v>
      </c>
      <c r="E167" s="244">
        <v>14385</v>
      </c>
      <c r="F167" s="54">
        <f t="shared" si="31"/>
        <v>124.89147421427332</v>
      </c>
    </row>
    <row r="168" spans="1:6" ht="12.75" customHeight="1" x14ac:dyDescent="0.2">
      <c r="A168" s="55">
        <v>3214</v>
      </c>
      <c r="B168" s="87" t="s">
        <v>376</v>
      </c>
      <c r="C168" s="52" t="s">
        <v>377</v>
      </c>
      <c r="D168" s="244">
        <v>762</v>
      </c>
      <c r="E168" s="244">
        <v>760.85</v>
      </c>
      <c r="F168" s="54">
        <f t="shared" si="31"/>
        <v>99.849081364829402</v>
      </c>
    </row>
    <row r="169" spans="1:6" ht="12.75" customHeight="1" x14ac:dyDescent="0.2">
      <c r="A169" s="55">
        <v>322</v>
      </c>
      <c r="B169" s="87" t="s">
        <v>378</v>
      </c>
      <c r="C169" s="52" t="s">
        <v>379</v>
      </c>
      <c r="D169" s="53">
        <f t="shared" ref="D169:E169" si="41">SUM(D170:D176)</f>
        <v>2221231</v>
      </c>
      <c r="E169" s="53">
        <f t="shared" si="41"/>
        <v>2455829.1</v>
      </c>
      <c r="F169" s="54">
        <f t="shared" si="31"/>
        <v>110.56162551306011</v>
      </c>
    </row>
    <row r="170" spans="1:6" ht="12.75" customHeight="1" x14ac:dyDescent="0.2">
      <c r="A170" s="55">
        <v>3221</v>
      </c>
      <c r="B170" s="87" t="s">
        <v>380</v>
      </c>
      <c r="C170" s="52" t="s">
        <v>381</v>
      </c>
      <c r="D170" s="244">
        <v>338173</v>
      </c>
      <c r="E170" s="244">
        <v>337504.19</v>
      </c>
      <c r="F170" s="54">
        <f t="shared" si="31"/>
        <v>99.802228445204079</v>
      </c>
    </row>
    <row r="171" spans="1:6" ht="12.75" customHeight="1" x14ac:dyDescent="0.2">
      <c r="A171" s="55">
        <v>3222</v>
      </c>
      <c r="B171" s="87" t="s">
        <v>382</v>
      </c>
      <c r="C171" s="52" t="s">
        <v>383</v>
      </c>
      <c r="D171" s="244">
        <v>1177393</v>
      </c>
      <c r="E171" s="244">
        <v>1360599.93</v>
      </c>
      <c r="F171" s="54">
        <f t="shared" si="31"/>
        <v>115.56038892706172</v>
      </c>
    </row>
    <row r="172" spans="1:6" ht="12.75" customHeight="1" x14ac:dyDescent="0.2">
      <c r="A172" s="55">
        <v>3223</v>
      </c>
      <c r="B172" s="87" t="s">
        <v>384</v>
      </c>
      <c r="C172" s="52" t="s">
        <v>385</v>
      </c>
      <c r="D172" s="244">
        <v>536508</v>
      </c>
      <c r="E172" s="244">
        <v>604189.86</v>
      </c>
      <c r="F172" s="54">
        <f t="shared" si="31"/>
        <v>112.61525643606431</v>
      </c>
    </row>
    <row r="173" spans="1:6" ht="12.75" customHeight="1" x14ac:dyDescent="0.2">
      <c r="A173" s="55">
        <v>3224</v>
      </c>
      <c r="B173" s="87" t="s">
        <v>386</v>
      </c>
      <c r="C173" s="52" t="s">
        <v>387</v>
      </c>
      <c r="D173" s="244">
        <v>58930</v>
      </c>
      <c r="E173" s="244">
        <v>64104.38</v>
      </c>
      <c r="F173" s="54">
        <f t="shared" si="31"/>
        <v>108.78055319871034</v>
      </c>
    </row>
    <row r="174" spans="1:6" ht="12.75" customHeight="1" x14ac:dyDescent="0.2">
      <c r="A174" s="55">
        <v>3225</v>
      </c>
      <c r="B174" s="87" t="s">
        <v>388</v>
      </c>
      <c r="C174" s="52" t="s">
        <v>389</v>
      </c>
      <c r="D174" s="244">
        <v>86838</v>
      </c>
      <c r="E174" s="244">
        <v>88681.83</v>
      </c>
      <c r="F174" s="54">
        <f t="shared" si="31"/>
        <v>102.12329855593174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23389</v>
      </c>
      <c r="E176" s="244">
        <v>748.91</v>
      </c>
      <c r="F176" s="54">
        <f t="shared" si="31"/>
        <v>3.2019752875283256</v>
      </c>
    </row>
    <row r="177" spans="1:6" ht="12.75" customHeight="1" x14ac:dyDescent="0.2">
      <c r="A177" s="55">
        <v>323</v>
      </c>
      <c r="B177" s="87" t="s">
        <v>394</v>
      </c>
      <c r="C177" s="52" t="s">
        <v>395</v>
      </c>
      <c r="D177" s="53">
        <f t="shared" ref="D177:E177" si="42">SUM(D178:D186)</f>
        <v>911776</v>
      </c>
      <c r="E177" s="53">
        <f t="shared" si="42"/>
        <v>1113226.1100000001</v>
      </c>
      <c r="F177" s="54">
        <f t="shared" si="31"/>
        <v>122.09425450987963</v>
      </c>
    </row>
    <row r="178" spans="1:6" ht="12.75" customHeight="1" x14ac:dyDescent="0.2">
      <c r="A178" s="55">
        <v>3231</v>
      </c>
      <c r="B178" s="87" t="s">
        <v>396</v>
      </c>
      <c r="C178" s="52" t="s">
        <v>397</v>
      </c>
      <c r="D178" s="244">
        <v>61507</v>
      </c>
      <c r="E178" s="244">
        <v>63840</v>
      </c>
      <c r="F178" s="54">
        <f t="shared" si="31"/>
        <v>103.79306420407433</v>
      </c>
    </row>
    <row r="179" spans="1:6" ht="12.75" customHeight="1" x14ac:dyDescent="0.2">
      <c r="A179" s="55">
        <v>3232</v>
      </c>
      <c r="B179" s="87" t="s">
        <v>398</v>
      </c>
      <c r="C179" s="52" t="s">
        <v>399</v>
      </c>
      <c r="D179" s="244">
        <v>242982</v>
      </c>
      <c r="E179" s="244">
        <v>298888.64</v>
      </c>
      <c r="F179" s="54">
        <f t="shared" si="31"/>
        <v>123.00855207381618</v>
      </c>
    </row>
    <row r="180" spans="1:6" ht="12.75" customHeight="1" x14ac:dyDescent="0.2">
      <c r="A180" s="55">
        <v>3233</v>
      </c>
      <c r="B180" s="87" t="s">
        <v>400</v>
      </c>
      <c r="C180" s="52" t="s">
        <v>401</v>
      </c>
      <c r="D180" s="244">
        <v>15483</v>
      </c>
      <c r="E180" s="244">
        <v>23361</v>
      </c>
      <c r="F180" s="54">
        <f t="shared" si="31"/>
        <v>150.88161209068011</v>
      </c>
    </row>
    <row r="181" spans="1:6" ht="12.75" customHeight="1" x14ac:dyDescent="0.2">
      <c r="A181" s="55">
        <v>3234</v>
      </c>
      <c r="B181" s="87" t="s">
        <v>402</v>
      </c>
      <c r="C181" s="52" t="s">
        <v>403</v>
      </c>
      <c r="D181" s="244">
        <v>354986</v>
      </c>
      <c r="E181" s="244">
        <v>381138.87</v>
      </c>
      <c r="F181" s="54">
        <f t="shared" si="31"/>
        <v>107.36729617506042</v>
      </c>
    </row>
    <row r="182" spans="1:6" ht="12.75" customHeight="1" x14ac:dyDescent="0.2">
      <c r="A182" s="55">
        <v>3235</v>
      </c>
      <c r="B182" s="87" t="s">
        <v>404</v>
      </c>
      <c r="C182" s="52" t="s">
        <v>405</v>
      </c>
      <c r="D182" s="244">
        <v>5872</v>
      </c>
      <c r="E182" s="244">
        <v>3201.39</v>
      </c>
      <c r="F182" s="54">
        <f t="shared" si="31"/>
        <v>54.519584468664853</v>
      </c>
    </row>
    <row r="183" spans="1:6" ht="12.75" customHeight="1" x14ac:dyDescent="0.2">
      <c r="A183" s="55">
        <v>3236</v>
      </c>
      <c r="B183" s="87" t="s">
        <v>406</v>
      </c>
      <c r="C183" s="52" t="s">
        <v>407</v>
      </c>
      <c r="D183" s="244">
        <v>19172</v>
      </c>
      <c r="E183" s="244">
        <v>71732</v>
      </c>
      <c r="F183" s="54">
        <f t="shared" si="31"/>
        <v>374.14980179428335</v>
      </c>
    </row>
    <row r="184" spans="1:6" ht="12.75" customHeight="1" x14ac:dyDescent="0.2">
      <c r="A184" s="55">
        <v>3237</v>
      </c>
      <c r="B184" s="87" t="s">
        <v>408</v>
      </c>
      <c r="C184" s="52" t="s">
        <v>409</v>
      </c>
      <c r="D184" s="244">
        <v>72496</v>
      </c>
      <c r="E184" s="244">
        <v>88647.41</v>
      </c>
      <c r="F184" s="54">
        <f t="shared" si="31"/>
        <v>122.27903608474951</v>
      </c>
    </row>
    <row r="185" spans="1:6" ht="12.75" customHeight="1" x14ac:dyDescent="0.2">
      <c r="A185" s="55">
        <v>3238</v>
      </c>
      <c r="B185" s="87" t="s">
        <v>410</v>
      </c>
      <c r="C185" s="52" t="s">
        <v>411</v>
      </c>
      <c r="D185" s="244">
        <v>99681</v>
      </c>
      <c r="E185" s="244">
        <v>123116.99</v>
      </c>
      <c r="F185" s="54">
        <f t="shared" si="31"/>
        <v>123.51099005828594</v>
      </c>
    </row>
    <row r="186" spans="1:6" ht="12.75" customHeight="1" x14ac:dyDescent="0.2">
      <c r="A186" s="55">
        <v>3239</v>
      </c>
      <c r="B186" s="87" t="s">
        <v>412</v>
      </c>
      <c r="C186" s="52" t="s">
        <v>413</v>
      </c>
      <c r="D186" s="244">
        <v>39597</v>
      </c>
      <c r="E186" s="244">
        <v>59299.81</v>
      </c>
      <c r="F186" s="54">
        <f t="shared" si="31"/>
        <v>149.7583402783039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121222</v>
      </c>
      <c r="E188" s="53">
        <f t="shared" si="43"/>
        <v>157714.92000000001</v>
      </c>
      <c r="F188" s="54">
        <f t="shared" si="31"/>
        <v>130.10420550725118</v>
      </c>
    </row>
    <row r="189" spans="1:6" ht="12.75" customHeight="1" x14ac:dyDescent="0.2">
      <c r="A189" s="55">
        <v>3291</v>
      </c>
      <c r="B189" s="234" t="s">
        <v>418</v>
      </c>
      <c r="C189" s="52" t="s">
        <v>419</v>
      </c>
      <c r="D189" s="244">
        <v>35609</v>
      </c>
      <c r="E189" s="244">
        <v>35700</v>
      </c>
      <c r="F189" s="54">
        <f t="shared" si="31"/>
        <v>100.25555337133871</v>
      </c>
    </row>
    <row r="190" spans="1:6" ht="12.75" customHeight="1" x14ac:dyDescent="0.2">
      <c r="A190" s="55">
        <v>3292</v>
      </c>
      <c r="B190" s="87" t="s">
        <v>420</v>
      </c>
      <c r="C190" s="52" t="s">
        <v>421</v>
      </c>
      <c r="D190" s="244">
        <v>56401</v>
      </c>
      <c r="E190" s="244">
        <v>52090.29</v>
      </c>
      <c r="F190" s="54">
        <f t="shared" si="31"/>
        <v>92.357032676725595</v>
      </c>
    </row>
    <row r="191" spans="1:6" ht="12.75" customHeight="1" x14ac:dyDescent="0.2">
      <c r="A191" s="55">
        <v>3293</v>
      </c>
      <c r="B191" s="87" t="s">
        <v>422</v>
      </c>
      <c r="C191" s="52" t="s">
        <v>423</v>
      </c>
      <c r="D191" s="244">
        <v>2927</v>
      </c>
      <c r="E191" s="244">
        <v>8587.9699999999993</v>
      </c>
      <c r="F191" s="54">
        <f t="shared" si="31"/>
        <v>293.40519303040656</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v>10562</v>
      </c>
      <c r="E193" s="244">
        <v>28088</v>
      </c>
      <c r="F193" s="54">
        <f t="shared" si="31"/>
        <v>265.9344821056618</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15723</v>
      </c>
      <c r="E195" s="244">
        <v>33248.660000000003</v>
      </c>
      <c r="F195" s="54">
        <f t="shared" si="31"/>
        <v>211.46511479997457</v>
      </c>
    </row>
    <row r="196" spans="1:6" ht="12.75" customHeight="1" x14ac:dyDescent="0.2">
      <c r="A196" s="55">
        <v>34</v>
      </c>
      <c r="B196" s="234" t="s">
        <v>432</v>
      </c>
      <c r="C196" s="52" t="s">
        <v>433</v>
      </c>
      <c r="D196" s="53">
        <f t="shared" ref="D196:E196" si="44">D197+D202+D210</f>
        <v>14625</v>
      </c>
      <c r="E196" s="53">
        <f t="shared" si="44"/>
        <v>72423.94</v>
      </c>
      <c r="F196" s="54">
        <f t="shared" si="31"/>
        <v>495.20642735042736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14625</v>
      </c>
      <c r="E210" s="53">
        <f t="shared" si="47"/>
        <v>72423.94</v>
      </c>
      <c r="F210" s="54">
        <f t="shared" si="31"/>
        <v>495.20642735042736</v>
      </c>
    </row>
    <row r="211" spans="1:6" ht="12.75" customHeight="1" x14ac:dyDescent="0.2">
      <c r="A211" s="55">
        <v>3431</v>
      </c>
      <c r="B211" s="234" t="s">
        <v>462</v>
      </c>
      <c r="C211" s="52" t="s">
        <v>463</v>
      </c>
      <c r="D211" s="244">
        <v>14625</v>
      </c>
      <c r="E211" s="244">
        <v>17460.93</v>
      </c>
      <c r="F211" s="54">
        <f t="shared" si="31"/>
        <v>119.39097435897436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54963.01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14500</v>
      </c>
      <c r="E252" s="53">
        <f t="shared" si="63"/>
        <v>31350</v>
      </c>
      <c r="F252" s="54">
        <f t="shared" ref="F252:F258" si="64">IF(D252&lt;&gt;0,IF(E252/D252&gt;=100,"&gt;&gt;100",E252/D252*100),"-")</f>
        <v>216.20689655172413</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14500</v>
      </c>
      <c r="E259" s="53">
        <f t="shared" si="66"/>
        <v>31350</v>
      </c>
      <c r="F259" s="54">
        <f t="shared" ref="F259:F262" si="67">IF(D259&lt;&gt;0,IF(E259/D259&gt;=100,"&gt;&gt;100",E259/D259*100),"-")</f>
        <v>216.20689655172413</v>
      </c>
    </row>
    <row r="260" spans="1:6" ht="12.75" customHeight="1" x14ac:dyDescent="0.2">
      <c r="A260" s="55">
        <v>3721</v>
      </c>
      <c r="B260" s="87" t="s">
        <v>556</v>
      </c>
      <c r="C260" s="52" t="s">
        <v>557</v>
      </c>
      <c r="D260" s="244">
        <v>14500</v>
      </c>
      <c r="E260" s="244">
        <v>31350</v>
      </c>
      <c r="F260" s="54">
        <f t="shared" si="67"/>
        <v>216.20689655172413</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10749659</v>
      </c>
      <c r="E289" s="53">
        <f t="shared" si="79"/>
        <v>10783593.439999999</v>
      </c>
      <c r="F289" s="54">
        <f t="shared" si="76"/>
        <v>100.31567922294093</v>
      </c>
    </row>
    <row r="290" spans="1:6" ht="12.75" customHeight="1" x14ac:dyDescent="0.2">
      <c r="A290" s="55" t="s">
        <v>605</v>
      </c>
      <c r="B290" s="87" t="s">
        <v>616</v>
      </c>
      <c r="C290" s="52" t="s">
        <v>617</v>
      </c>
      <c r="D290" s="53">
        <f>IF(D6&gt;=D289,D6-D289,0)</f>
        <v>433372</v>
      </c>
      <c r="E290" s="53">
        <f>IF(E6&gt;=E289,E6-E289,0)</f>
        <v>543500.63000000082</v>
      </c>
      <c r="F290" s="54">
        <f t="shared" si="76"/>
        <v>125.4120316956335</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348040</v>
      </c>
      <c r="E292" s="244">
        <v>86795.35</v>
      </c>
      <c r="F292" s="54">
        <f t="shared" si="76"/>
        <v>24.938326054476498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79497</v>
      </c>
      <c r="E294" s="244">
        <v>88796.800000000003</v>
      </c>
      <c r="F294" s="54">
        <f t="shared" si="76"/>
        <v>111.69830308061938</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700</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700</v>
      </c>
      <c r="E311" s="53">
        <f t="shared" si="85"/>
        <v>0</v>
      </c>
      <c r="F311" s="54">
        <f t="shared" si="81"/>
        <v>0</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700</v>
      </c>
      <c r="E326" s="53">
        <f t="shared" si="88"/>
        <v>0</v>
      </c>
      <c r="F326" s="54">
        <f t="shared" si="81"/>
        <v>0</v>
      </c>
    </row>
    <row r="327" spans="1:6" ht="12.75" customHeight="1" x14ac:dyDescent="0.2">
      <c r="A327" s="55">
        <v>7231</v>
      </c>
      <c r="B327" s="87" t="s">
        <v>689</v>
      </c>
      <c r="C327" s="52" t="s">
        <v>690</v>
      </c>
      <c r="D327" s="244">
        <v>700</v>
      </c>
      <c r="E327" s="244"/>
      <c r="F327" s="54">
        <f t="shared" si="81"/>
        <v>0</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725548</v>
      </c>
      <c r="E350" s="53">
        <f t="shared" si="95"/>
        <v>659587.1</v>
      </c>
      <c r="F350" s="54">
        <f t="shared" si="81"/>
        <v>90.908816508349545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230938</v>
      </c>
      <c r="E363" s="53">
        <f t="shared" si="99"/>
        <v>144873.55000000002</v>
      </c>
      <c r="F363" s="54">
        <f t="shared" si="81"/>
        <v>62.732659848097761</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230938</v>
      </c>
      <c r="E369" s="53">
        <f t="shared" si="101"/>
        <v>144873.55000000002</v>
      </c>
      <c r="F369" s="54">
        <f t="shared" si="81"/>
        <v>62.732659848097761</v>
      </c>
    </row>
    <row r="370" spans="1:6" ht="12.75" customHeight="1" x14ac:dyDescent="0.2">
      <c r="A370" s="55">
        <v>4221</v>
      </c>
      <c r="B370" s="87" t="s">
        <v>671</v>
      </c>
      <c r="C370" s="52" t="s">
        <v>763</v>
      </c>
      <c r="D370" s="244">
        <v>81028</v>
      </c>
      <c r="E370" s="244">
        <v>55865.86</v>
      </c>
      <c r="F370" s="54">
        <f t="shared" si="81"/>
        <v>68.946364219775873</v>
      </c>
    </row>
    <row r="371" spans="1:6" ht="12.75" customHeight="1" x14ac:dyDescent="0.2">
      <c r="A371" s="55">
        <v>4222</v>
      </c>
      <c r="B371" s="87" t="s">
        <v>764</v>
      </c>
      <c r="C371" s="52" t="s">
        <v>765</v>
      </c>
      <c r="D371" s="244">
        <v>8000</v>
      </c>
      <c r="E371" s="244">
        <v>25892.99</v>
      </c>
      <c r="F371" s="54">
        <f t="shared" si="81"/>
        <v>323.662375</v>
      </c>
    </row>
    <row r="372" spans="1:6" ht="12.75" customHeight="1" x14ac:dyDescent="0.2">
      <c r="A372" s="55">
        <v>4223</v>
      </c>
      <c r="B372" s="87" t="s">
        <v>675</v>
      </c>
      <c r="C372" s="52" t="s">
        <v>766</v>
      </c>
      <c r="D372" s="244">
        <v>16126</v>
      </c>
      <c r="E372" s="244">
        <v>21032.16</v>
      </c>
      <c r="F372" s="54">
        <f t="shared" si="81"/>
        <v>130.42391169539874</v>
      </c>
    </row>
    <row r="373" spans="1:6" ht="12.75" customHeight="1" x14ac:dyDescent="0.2">
      <c r="A373" s="55">
        <v>4224</v>
      </c>
      <c r="B373" s="87" t="s">
        <v>677</v>
      </c>
      <c r="C373" s="52" t="s">
        <v>767</v>
      </c>
      <c r="D373" s="244">
        <v>49341</v>
      </c>
      <c r="E373" s="244">
        <v>17213.5</v>
      </c>
      <c r="F373" s="54">
        <f t="shared" si="81"/>
        <v>34.886808131168806</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2490</v>
      </c>
      <c r="E375" s="244">
        <v>899</v>
      </c>
      <c r="F375" s="54">
        <f t="shared" si="81"/>
        <v>36.104417670682729</v>
      </c>
    </row>
    <row r="376" spans="1:6" ht="12.75" customHeight="1" x14ac:dyDescent="0.2">
      <c r="A376" s="55">
        <v>4227</v>
      </c>
      <c r="B376" s="234" t="s">
        <v>683</v>
      </c>
      <c r="C376" s="52" t="s">
        <v>770</v>
      </c>
      <c r="D376" s="244">
        <v>73953</v>
      </c>
      <c r="E376" s="244">
        <v>23970.04</v>
      </c>
      <c r="F376" s="54">
        <f t="shared" si="81"/>
        <v>32.412532284018233</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494610</v>
      </c>
      <c r="E402" s="53">
        <f t="shared" si="109"/>
        <v>514713.55</v>
      </c>
      <c r="F402" s="54">
        <f t="shared" si="81"/>
        <v>104.06452558581509</v>
      </c>
    </row>
    <row r="403" spans="1:6" ht="12.75" customHeight="1" x14ac:dyDescent="0.2">
      <c r="A403" s="55">
        <v>451</v>
      </c>
      <c r="B403" s="87" t="s">
        <v>808</v>
      </c>
      <c r="C403" s="52" t="s">
        <v>809</v>
      </c>
      <c r="D403" s="244">
        <v>479042</v>
      </c>
      <c r="E403" s="244">
        <v>508761.05</v>
      </c>
      <c r="F403" s="54">
        <f t="shared" si="81"/>
        <v>106.20385060182613</v>
      </c>
    </row>
    <row r="404" spans="1:6" ht="12.75" customHeight="1" x14ac:dyDescent="0.2">
      <c r="A404" s="55">
        <v>452</v>
      </c>
      <c r="B404" s="87" t="s">
        <v>810</v>
      </c>
      <c r="C404" s="52" t="s">
        <v>811</v>
      </c>
      <c r="D404" s="244">
        <v>11818</v>
      </c>
      <c r="E404" s="244">
        <v>5952.5</v>
      </c>
      <c r="F404" s="54">
        <f t="shared" si="81"/>
        <v>50.368082585885929</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v>3750</v>
      </c>
      <c r="E406" s="244"/>
      <c r="F406" s="54">
        <f t="shared" si="81"/>
        <v>0</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724848</v>
      </c>
      <c r="E408" s="53">
        <f t="shared" si="111"/>
        <v>659587.1</v>
      </c>
      <c r="F408" s="54">
        <f t="shared" si="81"/>
        <v>90.996608944220029</v>
      </c>
    </row>
    <row r="409" spans="1:6" ht="12.75" customHeight="1" x14ac:dyDescent="0.2">
      <c r="A409" s="55">
        <v>92212</v>
      </c>
      <c r="B409" s="87" t="s">
        <v>820</v>
      </c>
      <c r="C409" s="52" t="s">
        <v>821</v>
      </c>
      <c r="D409" s="244">
        <v>60896</v>
      </c>
      <c r="E409" s="244">
        <v>30665</v>
      </c>
      <c r="F409" s="54">
        <f t="shared" si="81"/>
        <v>50.356345244351019</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11183731</v>
      </c>
      <c r="E412" s="53">
        <f>E6+E298</f>
        <v>11327094.07</v>
      </c>
      <c r="F412" s="54">
        <f t="shared" si="81"/>
        <v>101.28188946962334</v>
      </c>
    </row>
    <row r="413" spans="1:6" ht="12.75" customHeight="1" x14ac:dyDescent="0.2">
      <c r="A413" s="55" t="s">
        <v>605</v>
      </c>
      <c r="B413" s="87" t="s">
        <v>828</v>
      </c>
      <c r="C413" s="52" t="s">
        <v>829</v>
      </c>
      <c r="D413" s="53">
        <f t="shared" ref="D413:E413" si="112">D289+D350</f>
        <v>11475207</v>
      </c>
      <c r="E413" s="53">
        <f t="shared" si="112"/>
        <v>11443180.539999999</v>
      </c>
      <c r="F413" s="54">
        <f t="shared" si="81"/>
        <v>99.720907343980798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291476</v>
      </c>
      <c r="E415" s="53">
        <f t="shared" si="114"/>
        <v>116086.46999999881</v>
      </c>
      <c r="F415" s="54">
        <f t="shared" si="81"/>
        <v>39.827110979977363</v>
      </c>
    </row>
    <row r="416" spans="1:6" ht="12.75" customHeight="1" x14ac:dyDescent="0.2">
      <c r="A416" s="62" t="s">
        <v>834</v>
      </c>
      <c r="B416" s="234" t="s">
        <v>835</v>
      </c>
      <c r="C416" s="63" t="s">
        <v>836</v>
      </c>
      <c r="D416" s="53">
        <f t="shared" ref="D416:E416" si="115">IF(D292-D293+D409-D410&gt;=0,D292-D293+D409-D410,0)</f>
        <v>408936</v>
      </c>
      <c r="E416" s="53">
        <f t="shared" si="115"/>
        <v>117460.35</v>
      </c>
      <c r="F416" s="54">
        <f t="shared" si="81"/>
        <v>28.723406596631257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79497</v>
      </c>
      <c r="E418" s="64">
        <f t="shared" si="117"/>
        <v>88796.800000000003</v>
      </c>
      <c r="F418" s="59">
        <f t="shared" si="81"/>
        <v>111.69830308061938</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11183731</v>
      </c>
      <c r="E639" s="53">
        <f t="shared" si="180"/>
        <v>11327094.07</v>
      </c>
      <c r="F639" s="54">
        <f t="shared" si="119"/>
        <v>101.28188946962334</v>
      </c>
    </row>
    <row r="640" spans="1:6" ht="12.75" customHeight="1" x14ac:dyDescent="0.2">
      <c r="A640" s="55" t="s">
        <v>605</v>
      </c>
      <c r="B640" s="87" t="s">
        <v>1274</v>
      </c>
      <c r="C640" s="52" t="s">
        <v>1275</v>
      </c>
      <c r="D640" s="53">
        <f t="shared" ref="D640:E640" si="181">D413+D528</f>
        <v>11475207</v>
      </c>
      <c r="E640" s="53">
        <f t="shared" si="181"/>
        <v>11443180.539999999</v>
      </c>
      <c r="F640" s="54">
        <f t="shared" si="119"/>
        <v>99.720907343980798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291476</v>
      </c>
      <c r="E642" s="53">
        <f t="shared" si="183"/>
        <v>116086.46999999881</v>
      </c>
      <c r="F642" s="54">
        <f t="shared" si="119"/>
        <v>39.827110979977363</v>
      </c>
    </row>
    <row r="643" spans="1:6" ht="24" x14ac:dyDescent="0.2">
      <c r="A643" s="62" t="s">
        <v>1280</v>
      </c>
      <c r="B643" s="87" t="s">
        <v>1281</v>
      </c>
      <c r="C643" s="63" t="s">
        <v>1280</v>
      </c>
      <c r="D643" s="53">
        <f t="shared" ref="D643:E643" si="184">IF(D416-D417+D637-D638&gt;=0,D416-D417+D637-D638,0)</f>
        <v>408936</v>
      </c>
      <c r="E643" s="53">
        <f t="shared" si="184"/>
        <v>117460.35</v>
      </c>
      <c r="F643" s="54">
        <f t="shared" si="119"/>
        <v>28.723406596631257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117460</v>
      </c>
      <c r="E645" s="53">
        <f t="shared" si="186"/>
        <v>1373.8800000011979</v>
      </c>
      <c r="F645" s="54">
        <f t="shared" si="119"/>
        <v>1.1696577558327923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512396</v>
      </c>
      <c r="E647" s="245">
        <v>566291.55000000005</v>
      </c>
      <c r="F647" s="59">
        <f t="shared" si="119"/>
        <v>110.51833933129846</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865074</v>
      </c>
      <c r="E649" s="244">
        <v>852239.67</v>
      </c>
      <c r="F649" s="54">
        <f t="shared" ref="F649:F724" si="188">IF(D649&lt;&gt;0,IF(E649/D649&gt;=100,"&gt;&gt;100",E649/D649*100),"-")</f>
        <v>98.516389349350462</v>
      </c>
    </row>
    <row r="650" spans="1:6" ht="12.75" customHeight="1" x14ac:dyDescent="0.2">
      <c r="A650" s="55" t="s">
        <v>1293</v>
      </c>
      <c r="B650" s="87" t="s">
        <v>1294</v>
      </c>
      <c r="C650" s="52" t="s">
        <v>1293</v>
      </c>
      <c r="D650" s="244">
        <v>12989144</v>
      </c>
      <c r="E650" s="244">
        <v>13876976.84</v>
      </c>
      <c r="F650" s="54">
        <f t="shared" si="188"/>
        <v>106.83519129513077</v>
      </c>
    </row>
    <row r="651" spans="1:6" ht="12.75" customHeight="1" x14ac:dyDescent="0.2">
      <c r="A651" s="55" t="s">
        <v>1295</v>
      </c>
      <c r="B651" s="87" t="s">
        <v>1296</v>
      </c>
      <c r="C651" s="52" t="s">
        <v>1295</v>
      </c>
      <c r="D651" s="244">
        <v>13001978</v>
      </c>
      <c r="E651" s="244">
        <v>14336671.310000001</v>
      </c>
      <c r="F651" s="54">
        <f t="shared" si="188"/>
        <v>110.26530970903043</v>
      </c>
    </row>
    <row r="652" spans="1:6" ht="24" x14ac:dyDescent="0.2">
      <c r="A652" s="55">
        <v>11</v>
      </c>
      <c r="B652" s="87" t="s">
        <v>1297</v>
      </c>
      <c r="C652" s="52" t="s">
        <v>1298</v>
      </c>
      <c r="D652" s="53">
        <f t="shared" ref="D652:E652" si="189">+D649+D650-D651</f>
        <v>852240</v>
      </c>
      <c r="E652" s="53">
        <f t="shared" si="189"/>
        <v>392545.19999999925</v>
      </c>
      <c r="F652" s="54">
        <f t="shared" si="188"/>
        <v>46.060405519571859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74</v>
      </c>
      <c r="E654" s="264">
        <v>57</v>
      </c>
      <c r="F654" s="54">
        <f t="shared" si="188"/>
        <v>77.027027027027032</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68</v>
      </c>
      <c r="E656" s="264">
        <v>55</v>
      </c>
      <c r="F656" s="54">
        <f t="shared" si="188"/>
        <v>80.882352941176478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24000</v>
      </c>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4968429</v>
      </c>
      <c r="E710" s="244">
        <v>5613325.5099999998</v>
      </c>
      <c r="F710" s="54">
        <f t="shared" si="188"/>
        <v>112.97988780759471</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983.86</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31075</v>
      </c>
      <c r="E716" s="244">
        <v>32764.46</v>
      </c>
      <c r="F716" s="54">
        <f t="shared" si="188"/>
        <v>105.43671761866452</v>
      </c>
    </row>
    <row r="717" spans="1:6" ht="12.75" customHeight="1" x14ac:dyDescent="0.2">
      <c r="A717" s="55">
        <v>31215</v>
      </c>
      <c r="B717" s="87" t="s">
        <v>1410</v>
      </c>
      <c r="C717" s="52" t="s">
        <v>1411</v>
      </c>
      <c r="D717" s="244">
        <v>27469</v>
      </c>
      <c r="E717" s="244">
        <v>16270.61</v>
      </c>
      <c r="F717" s="54">
        <f t="shared" si="188"/>
        <v>59.232625869161602</v>
      </c>
    </row>
    <row r="718" spans="1:6" ht="12.75" customHeight="1" x14ac:dyDescent="0.2">
      <c r="A718" s="55">
        <v>32121</v>
      </c>
      <c r="B718" s="87" t="s">
        <v>1412</v>
      </c>
      <c r="C718" s="52" t="s">
        <v>1413</v>
      </c>
      <c r="D718" s="244">
        <v>173063</v>
      </c>
      <c r="E718" s="244">
        <v>204552.01</v>
      </c>
      <c r="F718" s="54">
        <f t="shared" si="188"/>
        <v>118.19511391805297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10890</v>
      </c>
      <c r="E720" s="244">
        <v>68325</v>
      </c>
      <c r="F720" s="54">
        <f t="shared" si="188"/>
        <v>627.41046831955919</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3666</v>
      </c>
      <c r="E722" s="244">
        <v>4422.1899999999996</v>
      </c>
      <c r="F722" s="54">
        <f t="shared" si="188"/>
        <v>120.62711402073103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35609</v>
      </c>
      <c r="E725" s="244">
        <v>35700</v>
      </c>
      <c r="F725" s="54">
        <f t="shared" ref="F725:F979" si="190">IF(D725&lt;&gt;0,IF(E725/D725&gt;=100,"&gt;&gt;100",E725/D725*100),"-")</f>
        <v>100.25555337133871</v>
      </c>
    </row>
    <row r="726" spans="1:6" ht="12.75" customHeight="1" x14ac:dyDescent="0.2">
      <c r="A726" s="55" t="s">
        <v>1428</v>
      </c>
      <c r="B726" s="87" t="s">
        <v>1429</v>
      </c>
      <c r="C726" s="52" t="s">
        <v>1428</v>
      </c>
      <c r="D726" s="244">
        <v>23607</v>
      </c>
      <c r="E726" s="244">
        <v>17774.98</v>
      </c>
      <c r="F726" s="54">
        <f t="shared" si="190"/>
        <v>75.295378489431101</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14500</v>
      </c>
      <c r="E816" s="244">
        <v>31350</v>
      </c>
      <c r="F816" s="54">
        <f t="shared" si="190"/>
        <v>216.20689655172413</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55" workbookViewId="0">
      <selection activeCell="E260" sqref="E26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10623298</v>
      </c>
      <c r="E6" s="231">
        <f t="shared" si="0"/>
        <v>10370488.380000003</v>
      </c>
      <c r="F6" s="232">
        <f t="shared" ref="F6:F260" si="1">IF(D6&gt;0,IF(E6/D6&gt;=100,"&gt;&gt;100",E6/D6*100),"-")</f>
        <v>97.620234130681467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9175082</v>
      </c>
      <c r="E7" s="106">
        <f t="shared" si="2"/>
        <v>9319512.8300000019</v>
      </c>
      <c r="F7" s="95">
        <f t="shared" si="1"/>
        <v>101.57416391482934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188724</v>
      </c>
      <c r="E8" s="106">
        <f>E9+E10-E11</f>
        <v>188724</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188724</v>
      </c>
      <c r="E9" s="249">
        <v>188724</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8986358</v>
      </c>
      <c r="E12" s="106">
        <f t="shared" si="3"/>
        <v>9130788.8300000019</v>
      </c>
      <c r="F12" s="95">
        <f t="shared" si="1"/>
        <v>101.60722319320021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8302117</v>
      </c>
      <c r="E13" s="106">
        <f t="shared" si="4"/>
        <v>8678843.7300000004</v>
      </c>
      <c r="F13" s="95">
        <f t="shared" si="1"/>
        <v>104.53771887339099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10046167</v>
      </c>
      <c r="E15" s="249">
        <v>10554928.27</v>
      </c>
      <c r="F15" s="95">
        <f t="shared" si="1"/>
        <v>105.06423265709199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451679</v>
      </c>
      <c r="E17" s="249">
        <v>451678.74</v>
      </c>
      <c r="F17" s="95">
        <f t="shared" si="1"/>
        <v>99.999942436996179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2195729</v>
      </c>
      <c r="E18" s="249">
        <v>2327763.2799999998</v>
      </c>
      <c r="F18" s="95">
        <f t="shared" si="1"/>
        <v>106.01323205186065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646534</v>
      </c>
      <c r="E19" s="106">
        <f t="shared" si="5"/>
        <v>451945.10000000056</v>
      </c>
      <c r="F19" s="95">
        <f t="shared" si="1"/>
        <v>69.902758400950376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722277</v>
      </c>
      <c r="E20" s="249">
        <v>784095.01</v>
      </c>
      <c r="F20" s="95">
        <f t="shared" si="1"/>
        <v>108.55876761962516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49278</v>
      </c>
      <c r="E21" s="249">
        <v>75170.73</v>
      </c>
      <c r="F21" s="95">
        <f t="shared" si="1"/>
        <v>152.54419822233046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403384</v>
      </c>
      <c r="E22" s="249">
        <v>424416.58</v>
      </c>
      <c r="F22" s="95">
        <f t="shared" si="1"/>
        <v>105.21403427007516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687795</v>
      </c>
      <c r="E23" s="249">
        <v>711508.93</v>
      </c>
      <c r="F23" s="95">
        <f t="shared" si="1"/>
        <v>103.44781948109538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51355</v>
      </c>
      <c r="E25" s="249">
        <v>52253.59</v>
      </c>
      <c r="F25" s="95">
        <f t="shared" si="1"/>
        <v>101.749761464317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2704623</v>
      </c>
      <c r="E26" s="249">
        <v>2728593.44</v>
      </c>
      <c r="F26" s="95">
        <f t="shared" si="1"/>
        <v>100.88627657163309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3972178</v>
      </c>
      <c r="E28" s="249">
        <v>4324093.18</v>
      </c>
      <c r="F28" s="95">
        <f t="shared" si="1"/>
        <v>108.85950176452313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28325</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526779</v>
      </c>
      <c r="E30" s="249">
        <v>526779.43000000005</v>
      </c>
      <c r="F30" s="95">
        <f t="shared" si="1"/>
        <v>100.00008162815908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498454</v>
      </c>
      <c r="E34" s="249">
        <v>526779.43000000005</v>
      </c>
      <c r="F34" s="95">
        <f t="shared" si="1"/>
        <v>105.68265677474753</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9382</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66063</v>
      </c>
      <c r="E47" s="249">
        <v>66062.5</v>
      </c>
      <c r="F47" s="95">
        <f t="shared" si="1"/>
        <v>99.999243146693303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56681</v>
      </c>
      <c r="E50" s="249">
        <v>66062.5</v>
      </c>
      <c r="F50" s="95">
        <f t="shared" si="1"/>
        <v>116.55140170427481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652181</v>
      </c>
      <c r="E54" s="249">
        <v>631934.78</v>
      </c>
      <c r="F54" s="95">
        <f t="shared" si="1"/>
        <v>96.89561333433511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652181</v>
      </c>
      <c r="E55" s="249">
        <v>631934.78</v>
      </c>
      <c r="F55" s="95">
        <f t="shared" si="1"/>
        <v>96.89561333433511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1448216</v>
      </c>
      <c r="E68" s="106">
        <f t="shared" si="13"/>
        <v>1050975.55</v>
      </c>
      <c r="F68" s="95">
        <f t="shared" si="1"/>
        <v>72.570358979599732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852240</v>
      </c>
      <c r="E69" s="106">
        <f t="shared" si="14"/>
        <v>392545.2</v>
      </c>
      <c r="F69" s="95">
        <f t="shared" si="1"/>
        <v>46.060405519571951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852240</v>
      </c>
      <c r="E70" s="106">
        <f t="shared" si="15"/>
        <v>392545.2</v>
      </c>
      <c r="F70" s="95">
        <f t="shared" si="1"/>
        <v>46.060405519571951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852240</v>
      </c>
      <c r="E72" s="249">
        <v>392545.2</v>
      </c>
      <c r="F72" s="95">
        <f t="shared" si="1"/>
        <v>46.060405519571951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4083</v>
      </c>
      <c r="E78" s="106">
        <f>E79+SUM(E82:E84)-E85+E86</f>
        <v>3342</v>
      </c>
      <c r="F78" s="95">
        <f t="shared" si="1"/>
        <v>81.851579720793538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4083</v>
      </c>
      <c r="E86" s="249">
        <v>3342</v>
      </c>
      <c r="F86" s="95">
        <f t="shared" si="1"/>
        <v>81.851579720793538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79497</v>
      </c>
      <c r="E146" s="106">
        <f t="shared" si="26"/>
        <v>88796.800000000003</v>
      </c>
      <c r="F146" s="95">
        <f t="shared" si="1"/>
        <v>111.69830308061938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89241</v>
      </c>
      <c r="E159" s="249">
        <v>98100.72</v>
      </c>
      <c r="F159" s="95">
        <f t="shared" si="1"/>
        <v>109.92785827142232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9744</v>
      </c>
      <c r="E163" s="249">
        <v>9303.92</v>
      </c>
      <c r="F163" s="95">
        <f t="shared" si="1"/>
        <v>95.483579638752062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512396</v>
      </c>
      <c r="E170" s="106">
        <f t="shared" si="29"/>
        <v>566291.55000000005</v>
      </c>
      <c r="F170" s="95">
        <f t="shared" si="1"/>
        <v>110.51833933129846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2796</v>
      </c>
      <c r="E171" s="249">
        <v>4712.42</v>
      </c>
      <c r="F171" s="95">
        <f t="shared" si="1"/>
        <v>168.54148783977109</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509600</v>
      </c>
      <c r="E173" s="249">
        <v>561579.13</v>
      </c>
      <c r="F173" s="95">
        <f t="shared" si="1"/>
        <v>110.19998626373626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10623298</v>
      </c>
      <c r="E175" s="106">
        <f t="shared" si="30"/>
        <v>10370488.380000003</v>
      </c>
      <c r="F175" s="95">
        <f t="shared" si="1"/>
        <v>97.620234130681467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1251259</v>
      </c>
      <c r="E176" s="106">
        <f t="shared" si="31"/>
        <v>960805.57000000007</v>
      </c>
      <c r="F176" s="95">
        <f t="shared" si="1"/>
        <v>76.787105627212284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756122</v>
      </c>
      <c r="E177" s="106">
        <f t="shared" si="32"/>
        <v>864124.84000000008</v>
      </c>
      <c r="F177" s="95">
        <f t="shared" si="1"/>
        <v>114.28378489185609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509600</v>
      </c>
      <c r="E178" s="249">
        <v>561579.13</v>
      </c>
      <c r="F178" s="95">
        <f t="shared" si="1"/>
        <v>110.19998626373626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246509</v>
      </c>
      <c r="E179" s="249">
        <v>302305.21000000002</v>
      </c>
      <c r="F179" s="95">
        <f t="shared" si="1"/>
        <v>122.63455289664881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13</v>
      </c>
      <c r="E180" s="106">
        <f t="shared" si="33"/>
        <v>12.5</v>
      </c>
      <c r="F180" s="95">
        <f t="shared" si="1"/>
        <v>96.15384615384616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13</v>
      </c>
      <c r="E183" s="249">
        <v>12.5</v>
      </c>
      <c r="F183" s="95">
        <f t="shared" si="1"/>
        <v>96.15384615384616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v>228</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408891</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86246</v>
      </c>
      <c r="E234" s="106">
        <f t="shared" si="40"/>
        <v>96680.73</v>
      </c>
      <c r="F234" s="95">
        <f t="shared" si="1"/>
        <v>112.09879878487116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4000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86246</v>
      </c>
      <c r="E236" s="249">
        <v>92680.73</v>
      </c>
      <c r="F236" s="95">
        <f t="shared" si="1"/>
        <v>107.4609025346103</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9372039</v>
      </c>
      <c r="E237" s="106">
        <f t="shared" si="41"/>
        <v>9409682.8100000024</v>
      </c>
      <c r="F237" s="95">
        <f t="shared" si="1"/>
        <v>100.40166083389113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9175082</v>
      </c>
      <c r="E238" s="106">
        <f t="shared" si="42"/>
        <v>9319512.1300000008</v>
      </c>
      <c r="F238" s="95">
        <f t="shared" si="1"/>
        <v>101.57415628546973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9175082</v>
      </c>
      <c r="E239" s="106">
        <f t="shared" si="43"/>
        <v>9319512.1300000008</v>
      </c>
      <c r="F239" s="95">
        <f t="shared" si="1"/>
        <v>101.57415628546973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9175082</v>
      </c>
      <c r="E241" s="249">
        <v>9319512.1300000008</v>
      </c>
      <c r="F241" s="95">
        <f t="shared" si="1"/>
        <v>101.57415628546973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117460</v>
      </c>
      <c r="E245" s="106">
        <f t="shared" si="45"/>
        <v>1373.88</v>
      </c>
      <c r="F245" s="95">
        <f t="shared" si="1"/>
        <v>1.1696577558317727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117460</v>
      </c>
      <c r="E246" s="106">
        <f t="shared" si="46"/>
        <v>1373.88</v>
      </c>
      <c r="F246" s="95">
        <f t="shared" si="1"/>
        <v>1.1696577558317727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117460</v>
      </c>
      <c r="E247" s="249">
        <v>1373.88</v>
      </c>
      <c r="F247" s="95">
        <f t="shared" si="1"/>
        <v>1.1696577558317727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79497</v>
      </c>
      <c r="E255" s="249">
        <v>88796.800000000003</v>
      </c>
      <c r="F255" s="95">
        <f t="shared" si="1"/>
        <v>111.69830308061938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1014668</v>
      </c>
      <c r="E259" s="106">
        <f t="shared" si="49"/>
        <v>7206185.1299999999</v>
      </c>
      <c r="F259" s="95">
        <f t="shared" si="1"/>
        <v>710.20128061592561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1014668</v>
      </c>
      <c r="E260" s="250">
        <v>7206185.1299999999</v>
      </c>
      <c r="F260" s="99">
        <f t="shared" si="1"/>
        <v>710.20128061592561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89241</v>
      </c>
      <c r="E264" s="249">
        <v>98100.72</v>
      </c>
      <c r="F264" s="95">
        <f t="shared" si="50"/>
        <v>109.92785827142232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4083</v>
      </c>
      <c r="E268" s="249">
        <v>3342</v>
      </c>
      <c r="F268" s="95">
        <f t="shared" si="50"/>
        <v>81.851579720793538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756122</v>
      </c>
      <c r="E288" s="249">
        <v>864124.84</v>
      </c>
      <c r="F288" s="95">
        <f t="shared" si="50"/>
        <v>114.28378489185607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408891</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3" sqref="E13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11475207</v>
      </c>
      <c r="E129" s="83">
        <f t="shared" si="26"/>
        <v>11443180.539999999</v>
      </c>
      <c r="F129" s="65">
        <f t="shared" si="1"/>
        <v>99.720907343980798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11475207</v>
      </c>
      <c r="E133" s="251">
        <v>11443180.539999999</v>
      </c>
      <c r="F133" s="65">
        <f t="shared" si="1"/>
        <v>99.720907343980798</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11475207</v>
      </c>
      <c r="E141" s="108">
        <f t="shared" si="28"/>
        <v>11443180.539999999</v>
      </c>
      <c r="F141" s="84">
        <f t="shared" si="1"/>
        <v>99.720907343980798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30" sqref="D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135500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135500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135500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6500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129000</v>
      </c>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1165012.57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11513755.16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10854168.060000001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6809118.8300000001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3941047.29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72423.94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31350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228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659587.1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11814642.890000001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10743802.66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6757139.8600000003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3882888.86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72423.94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31350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1070840.23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864124.83999999985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864124.84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864124.84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22306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2023-01-31T08:44:37Z</dcterms:modified>
</cp:coreProperties>
</file>